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definedName name="_xlnm.Print_Area" localSheetId="0">'Лист1'!$A$1:$J$81</definedName>
  </definedNames>
  <calcPr fullCalcOnLoad="1"/>
</workbook>
</file>

<file path=xl/sharedStrings.xml><?xml version="1.0" encoding="utf-8"?>
<sst xmlns="http://schemas.openxmlformats.org/spreadsheetml/2006/main" count="208" uniqueCount="77">
  <si>
    <t>одержувачі</t>
  </si>
  <si>
    <t>УЖКГБ</t>
  </si>
  <si>
    <t>Управління житлово-комунального господарства та будівництва Южноукраїнської міської ради</t>
  </si>
  <si>
    <t>№ з/п</t>
  </si>
  <si>
    <t>Загальне найменування предмета закупівель</t>
  </si>
  <si>
    <t>Джерело фінансування</t>
  </si>
  <si>
    <t>Очікуваний строк здійснення закупівель</t>
  </si>
  <si>
    <t>Очікувана вартість предмета закупівель</t>
  </si>
  <si>
    <t>Процедура закупівлі</t>
  </si>
  <si>
    <t>Утримання установи - КТКВК 010116</t>
  </si>
  <si>
    <t>Канцелярські товари - КЕКВ 2210</t>
  </si>
  <si>
    <t>Кошти міського бюджету - загальний фонд</t>
  </si>
  <si>
    <t>не потребує</t>
  </si>
  <si>
    <t>Висвітлення в засобах масової інформації - КЕКВ 2240</t>
  </si>
  <si>
    <t>Плата за використання приміщення (оренда) - КЕКВ 2240</t>
  </si>
  <si>
    <t>Придбання програмного забезпечення "АВК-5" - КЕКВ 2240</t>
  </si>
  <si>
    <t>Придбання програмного забезпечення М.Е.Док - КЕКВ 2240</t>
  </si>
  <si>
    <t>Заправка картриджів та ксероксу - КЕКВ 2240</t>
  </si>
  <si>
    <t>Послуги банку - КЕКВ 2240</t>
  </si>
  <si>
    <t>Послуги зв’язку - КЕКВ 2240</t>
  </si>
  <si>
    <t>Користування мережею Інтернет - КЕКВ 2240</t>
  </si>
  <si>
    <t>Поштові відправлення - КЕКВ 2240</t>
  </si>
  <si>
    <t>Оплата інших комунальних послуг (експлуатаційні видатки) - КЕКВ 2240</t>
  </si>
  <si>
    <t>Оплата теплопостачання - КЕКВ 2271</t>
  </si>
  <si>
    <t>Оплата водопостачання та водовідведення - КЕКВ 2272</t>
  </si>
  <si>
    <t>Оплата електроенергії - КЕКВ 2273</t>
  </si>
  <si>
    <t>Програма реформування і розвитку житлово - комунального господарства міста Южноукраїнськ на 2010-2014 роки - КТКВК 100203</t>
  </si>
  <si>
    <t>Кошти загального фонду бюджету</t>
  </si>
  <si>
    <t xml:space="preserve">Програма реформування і розвитку житлово - комунального господарства міста Южноукраїнськ на 2010-2014 роки - КТКВК 100203 </t>
  </si>
  <si>
    <t>Кошти спеціального фонду бюджету</t>
  </si>
  <si>
    <t>Програма капітального будівництва об'єктів житлово-комунального господарства та соціальної інфраструктури міста Южноукраїнськ на 2011-2015 роки  - КТКВК 150101</t>
  </si>
  <si>
    <t>Програма охорони довкілля та раціонального природокористування міста Южноукраїнськ на 2011-2015 роки - КТКВК 240601</t>
  </si>
  <si>
    <t>Програма реформування і розвитку житлово - комунального господарства міста Южноукраїнськ на 2010-2014 роки - КТКВК 100102</t>
  </si>
  <si>
    <t>Всього</t>
  </si>
  <si>
    <r>
      <t xml:space="preserve">Голова комітету з конкурсних торгів    </t>
    </r>
    <r>
      <rPr>
        <b/>
        <u val="single"/>
        <sz val="10.5"/>
        <rFont val="Times New Roman"/>
        <family val="1"/>
      </rPr>
      <t>Зворигін С.М.</t>
    </r>
    <r>
      <rPr>
        <u val="single"/>
        <sz val="10.5"/>
        <rFont val="Times New Roman"/>
        <family val="1"/>
      </rPr>
      <t>____________</t>
    </r>
  </si>
  <si>
    <r>
      <t>Секретар комітету з конкурсних торгів </t>
    </r>
    <r>
      <rPr>
        <b/>
        <u val="single"/>
        <sz val="10.5"/>
        <rFont val="Times New Roman"/>
        <family val="1"/>
      </rPr>
      <t>Потапова Л.А.</t>
    </r>
    <r>
      <rPr>
        <u val="single"/>
        <sz val="10.5"/>
        <rFont val="Times New Roman"/>
        <family val="1"/>
      </rPr>
      <t xml:space="preserve"> _________  __</t>
    </r>
  </si>
  <si>
    <t>Програма реформування і розвитку житлово - комунального господарства міста Южноукраїнськ на 2010-2014 роки - КТКВК 100101</t>
  </si>
  <si>
    <t xml:space="preserve">Додаток до річного плану закупівель </t>
  </si>
  <si>
    <t>2014 рік</t>
  </si>
  <si>
    <t>(до кошторису на  2014 рік)</t>
  </si>
  <si>
    <t>Програма капітального будівництва об'єктів житлово-комунального господарства та соціальної інфраструктури                                                                                                                             міста Южноукраїнськ на 2011-2015 роки  - КТКВК 100102</t>
  </si>
  <si>
    <t>Улаштування поручнів біля та в житлових будинках міста КЕКВ 3131</t>
  </si>
  <si>
    <t>Заходи з озеленення міста ( ліквідація негативних наслідків техногенного впливу на насадження, а саме видалення сухого гілля, обрізання крон дерев та знесення сухостійних дерев на території міста) КЕКВ 2240</t>
  </si>
  <si>
    <t>Будівництво скверу на честь пам’яті Т.Г.Шевченко в 5-му мікрорайоні м. Южноукраїнська  - КЕКВ 3122</t>
  </si>
  <si>
    <t>Будівництво дороги між вул. Набережна Енергетиків та вул. Дружби Народів в VI мікрорайоні міста, в тому числі коригування проектно-кошторисної документації та її експертиза  - КЕКВ 3122</t>
  </si>
  <si>
    <t>Реконструкція гуртожитку. Встановлення пасажирського ліфта в існуючу шахту, передбачену первинним проектом житлового будинку по вулиці Дружби народів, 6  - КЕКВ 3141</t>
  </si>
  <si>
    <t>Розробка проектно-кошторисної документації  на реконструкцію майданчика біля житлового будинку по проспекту Леніна, 11 м. Южноукраїнськ з урахуванням експертизи - КЕКВ 3142</t>
  </si>
  <si>
    <t>Зворотнє засипання діючого полігону твердих побутових відходів (звалище) та його розширення - КЕКВ 3142</t>
  </si>
  <si>
    <t>Реконструкція приміщень і прилеглої території нежитлової будівлі за адресою вул. Дружби Народів, 35-В що належить до комунальної власності в якій буде розташований  відділ державної реєстрації актів цивільного стану, в т.ч. розробка проектно-кошторисної документації та експертиза кошторисної документації - КЕКВ 3142</t>
  </si>
  <si>
    <t>Реконструкція вулиці Набережна Енергетиків. Електроосвітлення, м. Южноукраїнськ Миколаївської області - КЕКВ 3142</t>
  </si>
  <si>
    <t>Програма реформування і розвитку житлово - комунального господарства міста Южноукраїнськ на 2010-2014 роки - КТКВК 100202</t>
  </si>
  <si>
    <t>Модернізація обладнання КНС-2 та господарчо-побутового колектору від приймальної камери КНС-2 до КК-230 в районі КНС-3 (вздовж вул Набережна енергетиків зі сторони р. Південний Буг) м. Южноукраїнськ - КЕКВ 3132</t>
  </si>
  <si>
    <t>Капітальний ремонт  самострумного колектору господарчо-побутових стоків від 2-го мікрорайону в районі КНС-3, в тому числі розробка проектно-кошторисної документації та її експертиза - КЕКВ 3132</t>
  </si>
  <si>
    <t>2014 рік.</t>
  </si>
  <si>
    <t>Програма утримання та розвитку інфраструктури доріг - КТКВК 170703</t>
  </si>
  <si>
    <t>Розробка та експертиза проектно-кошторисної документації по капітальному ремонту дорожнього покриття вулиць Енергобудівників (від вулиці Дружби Народів до проспекту Леніна), вулиці Миру (від вулиці Комсомольської до проспекту Леніна),  вулиці Комсомольської (від вулиці Спортивної до вулиці Миру) в м.Южноукраїнську Миколаївської області - КЕКВ 3132</t>
  </si>
  <si>
    <t>Поточний ремонт об’єктів благоустрою - КЕКВ 2240</t>
  </si>
  <si>
    <t>Капітальний ремонт вул. Дружби народів в м. Южноукраїнську Миколаївської області, в тому числі коригування проектно-кошторисної документації та її експертиза - КЕКВ 3132</t>
  </si>
  <si>
    <t>Капітальний ремонт проспекту Леніна в м. Южноукраїнську Миколаївської області, в тому числі коригування проектно-кошторисної документації та її експертиза - КЕКВ 3132</t>
  </si>
  <si>
    <t xml:space="preserve">Встановлення критих зупинок громадсьго транспорту по місту - КЕКВ 3132 </t>
  </si>
  <si>
    <t>Встановлення обладнання дитячих та спортивних майданчиків на територіях загального користування (парк, сквери, бульвари, меморіал та інше) - КЕКВ 3132</t>
  </si>
  <si>
    <t>Влаштування  меморіальної дошки на честь пам'яті Соседенко Г.В.  - КЕКВ 3132</t>
  </si>
  <si>
    <t>Поточний ремонт пішохідної доріжки на прибудинковій території в районі ж/б по вул. Дружби Народів, 14, в тому числі ремонт вимощення, фарбування фасаду -  КЕКВ 2240</t>
  </si>
  <si>
    <t>Поточний ремонт під'їздів житлового будинку за адресою вул. Миру, 16 -  КЕКВ 2240</t>
  </si>
  <si>
    <t>Поточний ремонт гуртожитку №1 за адресою вул. Дружби Народів,8 -  КЕКВ 2240</t>
  </si>
  <si>
    <t>Гідрохімічне прочищення трубопроводів опалення житлових будинків за адресами вул. Дружби Народів, 33 (3,4,5 під'їзди); проспект Леніна ,19 -  КЕКВ 2240</t>
  </si>
  <si>
    <t>Капітальний ремонт покрівлі житлового будинку по вулиці Леніна, 27 п.1,6,7 (друга черга) м.Южноукраїнська Миколаївської області - КЕКВ 3131</t>
  </si>
  <si>
    <t>Влаштування нових спортивних та ігрових майданчиків на прибудинкових територіях - КЕКВ 3131</t>
  </si>
  <si>
    <t>Капітальний ремонт стінових швів житлового будинку за адресою вул. Дружби Народів, 32, в т.ч. проведення експертизи кошторисної документації - КЕКВ 3131</t>
  </si>
  <si>
    <t>Капітальний ремонт ліфтів в житловому будинку за адресою: бул. Шевченко,6  під.1 - КЕКВ 3131</t>
  </si>
  <si>
    <t>Капітальний ремонт ліфтів в житловому будинку за адресою: бул. Цвіточному,8  під.1,2 - КЕКВ 3131</t>
  </si>
  <si>
    <t xml:space="preserve"> Капітальний ремонт ліфтів в житловому будинку за адресою:просп. Комуністичному,10 під.1,2 - КЕКВ 3131</t>
  </si>
  <si>
    <t>Капітальний ремонт ліфтів в житловому будинку за адресою: вул. Дружби Народів, 40 під.1 - КЕКВ 3131</t>
  </si>
  <si>
    <t xml:space="preserve"> Капітальний ремонт ліфтів в житловому будинку за адресою:вул. Дружби Народів, 4 під.1,2 - КЕКВ 3131</t>
  </si>
  <si>
    <t>Капітальний ремонт ліфтів в житловому будинку за адресою:прос. Леніна,12/прос. Комуністичного,6 під.6 - КЕКВ 3131</t>
  </si>
  <si>
    <t>Капітальний ремонт ліфтів в житловому будинку за адресою: вул. Енергобудівників,2 під.2,3,4,5  - КЕКВ 3131</t>
  </si>
  <si>
    <t>Затверджений рішенням комітету з конкурсних торгів від 19.02.2014 № 3</t>
  </si>
</sst>
</file>

<file path=xl/styles.xml><?xml version="1.0" encoding="utf-8"?>
<styleSheet xmlns="http://schemas.openxmlformats.org/spreadsheetml/2006/main">
  <numFmts count="4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
  </numFmts>
  <fonts count="26">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name val="Times New Roman"/>
      <family val="1"/>
    </font>
    <font>
      <sz val="10"/>
      <name val="Times New Roman"/>
      <family val="1"/>
    </font>
    <font>
      <u val="single"/>
      <sz val="10.5"/>
      <name val="Times New Roman"/>
      <family val="1"/>
    </font>
    <font>
      <b/>
      <u val="single"/>
      <sz val="10.5"/>
      <name val="Times New Roman"/>
      <family val="1"/>
    </font>
    <font>
      <b/>
      <sz val="10"/>
      <name val="times new roman"/>
      <family val="1"/>
    </font>
    <font>
      <sz val="11"/>
      <name val="Times New Roman"/>
      <family val="1"/>
    </font>
    <font>
      <u val="single"/>
      <sz val="10"/>
      <color indexed="12"/>
      <name val="Arial"/>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style="thin"/>
      <top style="thin"/>
      <bottom style="thin"/>
    </border>
    <border>
      <left>
        <color indexed="63"/>
      </left>
      <right style="medium"/>
      <top>
        <color indexed="63"/>
      </top>
      <bottom style="medium"/>
    </border>
    <border>
      <left style="medium"/>
      <right>
        <color indexed="63"/>
      </right>
      <top style="medium">
        <color indexed="8"/>
      </top>
      <bottom style="medium">
        <color indexed="8"/>
      </bottom>
    </border>
    <border>
      <left style="medium"/>
      <right>
        <color indexed="63"/>
      </right>
      <top style="medium">
        <color indexed="8"/>
      </top>
      <bottom style="mediu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color indexed="8"/>
      </bottom>
    </border>
    <border>
      <left style="medium"/>
      <right>
        <color indexed="63"/>
      </right>
      <top style="medium">
        <color indexed="8"/>
      </top>
      <bottom>
        <color indexed="63"/>
      </bottom>
    </border>
    <border>
      <left>
        <color indexed="63"/>
      </left>
      <right style="medium"/>
      <top style="medium">
        <color indexed="8"/>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2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4" borderId="0" applyNumberFormat="0" applyBorder="0" applyAlignment="0" applyProtection="0"/>
    <xf numFmtId="0" fontId="2" fillId="0" borderId="2" applyNumberFormat="0" applyFill="0" applyAlignment="0" applyProtection="0"/>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0" fontId="11" fillId="0" borderId="5" applyNumberFormat="0" applyFill="0" applyAlignment="0" applyProtection="0"/>
    <xf numFmtId="0" fontId="12" fillId="20" borderId="6" applyNumberFormat="0" applyAlignment="0" applyProtection="0"/>
    <xf numFmtId="0" fontId="1" fillId="0" borderId="0" applyNumberFormat="0" applyFill="0" applyBorder="0" applyAlignment="0" applyProtection="0"/>
    <xf numFmtId="0" fontId="10" fillId="21" borderId="1" applyNumberFormat="0" applyAlignment="0" applyProtection="0"/>
    <xf numFmtId="0" fontId="25" fillId="0" borderId="0" applyNumberFormat="0" applyFill="0" applyBorder="0" applyAlignment="0" applyProtection="0"/>
    <xf numFmtId="0" fontId="15" fillId="0" borderId="7" applyNumberFormat="0" applyFill="0" applyAlignment="0" applyProtection="0"/>
    <xf numFmtId="0" fontId="6"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9" fillId="21" borderId="9" applyNumberFormat="0" applyAlignment="0" applyProtection="0"/>
    <xf numFmtId="0" fontId="7" fillId="2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28">
    <xf numFmtId="0" fontId="0" fillId="0" borderId="0" xfId="0" applyAlignment="1">
      <alignment/>
    </xf>
    <xf numFmtId="2"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0" fontId="0" fillId="24" borderId="0" xfId="0" applyFill="1" applyAlignment="1">
      <alignment/>
    </xf>
    <xf numFmtId="2" fontId="0" fillId="24" borderId="0" xfId="0" applyNumberFormat="1" applyFill="1" applyAlignment="1">
      <alignment/>
    </xf>
    <xf numFmtId="2" fontId="0" fillId="24" borderId="0" xfId="0" applyNumberFormat="1" applyFont="1" applyFill="1" applyAlignment="1">
      <alignment/>
    </xf>
    <xf numFmtId="2" fontId="19" fillId="0" borderId="10" xfId="0" applyNumberFormat="1" applyFont="1" applyFill="1" applyBorder="1" applyAlignment="1">
      <alignment vertical="top" wrapText="1"/>
    </xf>
    <xf numFmtId="1" fontId="19" fillId="0" borderId="11" xfId="0" applyNumberFormat="1" applyFont="1" applyFill="1" applyBorder="1" applyAlignment="1">
      <alignment horizontal="center" vertical="top" wrapText="1"/>
    </xf>
    <xf numFmtId="2" fontId="19" fillId="0" borderId="12" xfId="0" applyNumberFormat="1" applyFont="1" applyFill="1" applyBorder="1" applyAlignment="1">
      <alignment horizontal="right"/>
    </xf>
    <xf numFmtId="2" fontId="19" fillId="0" borderId="10" xfId="0" applyNumberFormat="1" applyFont="1" applyFill="1" applyBorder="1" applyAlignment="1">
      <alignment horizontal="right"/>
    </xf>
    <xf numFmtId="2" fontId="19" fillId="0" borderId="12" xfId="0" applyNumberFormat="1" applyFont="1" applyFill="1" applyBorder="1" applyAlignment="1">
      <alignment vertical="top"/>
    </xf>
    <xf numFmtId="2" fontId="22" fillId="0" borderId="12" xfId="0" applyNumberFormat="1" applyFont="1" applyFill="1" applyBorder="1" applyAlignment="1">
      <alignment horizontal="center"/>
    </xf>
    <xf numFmtId="2" fontId="19" fillId="0" borderId="0" xfId="0" applyNumberFormat="1" applyFont="1" applyFill="1" applyAlignment="1">
      <alignment/>
    </xf>
    <xf numFmtId="0" fontId="19" fillId="0" borderId="0" xfId="0" applyFont="1" applyFill="1" applyAlignment="1">
      <alignment/>
    </xf>
    <xf numFmtId="0" fontId="19" fillId="0" borderId="13" xfId="0" applyFont="1" applyFill="1" applyBorder="1" applyAlignment="1">
      <alignment horizontal="center" wrapText="1"/>
    </xf>
    <xf numFmtId="0" fontId="19" fillId="0" borderId="10" xfId="0" applyFont="1" applyFill="1" applyBorder="1" applyAlignment="1">
      <alignment horizontal="justify" vertical="top" wrapText="1"/>
    </xf>
    <xf numFmtId="0" fontId="19" fillId="0" borderId="1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1" xfId="0" applyFont="1" applyFill="1" applyBorder="1" applyAlignment="1">
      <alignment horizontal="justify" vertical="top" wrapText="1"/>
    </xf>
    <xf numFmtId="0" fontId="19" fillId="0" borderId="15" xfId="0" applyFont="1" applyFill="1" applyBorder="1" applyAlignment="1">
      <alignment horizontal="center"/>
    </xf>
    <xf numFmtId="0" fontId="19" fillId="0" borderId="12" xfId="0" applyFont="1" applyFill="1" applyBorder="1" applyAlignment="1">
      <alignment horizontal="justify"/>
    </xf>
    <xf numFmtId="0" fontId="19" fillId="0" borderId="12" xfId="0" applyFont="1" applyFill="1" applyBorder="1" applyAlignment="1">
      <alignment/>
    </xf>
    <xf numFmtId="0" fontId="19" fillId="0" borderId="10" xfId="0" applyFont="1" applyFill="1" applyBorder="1" applyAlignment="1">
      <alignment horizontal="justify" wrapText="1"/>
    </xf>
    <xf numFmtId="0" fontId="19" fillId="0" borderId="10" xfId="0" applyFont="1" applyFill="1" applyBorder="1" applyAlignment="1">
      <alignment/>
    </xf>
    <xf numFmtId="0" fontId="19" fillId="0" borderId="12" xfId="0" applyFont="1" applyFill="1" applyBorder="1" applyAlignment="1">
      <alignment horizontal="justify" vertical="top"/>
    </xf>
    <xf numFmtId="0" fontId="19" fillId="0" borderId="12" xfId="0" applyFont="1" applyFill="1" applyBorder="1" applyAlignment="1">
      <alignment vertical="top"/>
    </xf>
    <xf numFmtId="0" fontId="19" fillId="0" borderId="16" xfId="0" applyFont="1" applyFill="1" applyBorder="1" applyAlignment="1">
      <alignment horizontal="center"/>
    </xf>
    <xf numFmtId="0" fontId="22" fillId="0" borderId="15" xfId="0" applyFont="1" applyFill="1" applyBorder="1" applyAlignment="1">
      <alignment/>
    </xf>
    <xf numFmtId="0" fontId="19" fillId="0" borderId="12" xfId="0" applyFont="1" applyFill="1" applyBorder="1" applyAlignment="1">
      <alignment horizontal="justify" wrapText="1"/>
    </xf>
    <xf numFmtId="2" fontId="19" fillId="0" borderId="12" xfId="0" applyNumberFormat="1" applyFont="1" applyFill="1" applyBorder="1" applyAlignment="1">
      <alignment horizontal="right" wrapText="1"/>
    </xf>
    <xf numFmtId="0" fontId="19" fillId="0" borderId="12" xfId="0" applyFont="1" applyFill="1" applyBorder="1" applyAlignment="1">
      <alignment wrapText="1"/>
    </xf>
    <xf numFmtId="2" fontId="19" fillId="0" borderId="12" xfId="0" applyNumberFormat="1" applyFont="1" applyFill="1" applyBorder="1" applyAlignment="1">
      <alignment horizontal="center" vertical="top"/>
    </xf>
    <xf numFmtId="0" fontId="19" fillId="0" borderId="12" xfId="0" applyFont="1" applyFill="1" applyBorder="1" applyAlignment="1">
      <alignment horizontal="center" vertical="top"/>
    </xf>
    <xf numFmtId="0" fontId="19" fillId="0" borderId="17" xfId="0" applyFont="1" applyFill="1" applyBorder="1" applyAlignment="1">
      <alignment/>
    </xf>
    <xf numFmtId="0" fontId="19" fillId="0" borderId="16" xfId="0" applyFont="1" applyFill="1" applyBorder="1" applyAlignment="1">
      <alignment/>
    </xf>
    <xf numFmtId="0" fontId="19" fillId="0" borderId="18" xfId="0" applyFont="1" applyFill="1" applyBorder="1" applyAlignment="1">
      <alignment/>
    </xf>
    <xf numFmtId="2" fontId="19" fillId="0" borderId="17" xfId="0" applyNumberFormat="1" applyFont="1" applyFill="1" applyBorder="1" applyAlignment="1">
      <alignment/>
    </xf>
    <xf numFmtId="0" fontId="19" fillId="0" borderId="19" xfId="0" applyFont="1" applyFill="1" applyBorder="1" applyAlignment="1">
      <alignment horizontal="center"/>
    </xf>
    <xf numFmtId="0" fontId="19" fillId="0" borderId="20" xfId="0" applyFont="1" applyFill="1" applyBorder="1" applyAlignment="1">
      <alignment horizontal="justify"/>
    </xf>
    <xf numFmtId="0" fontId="19" fillId="0" borderId="10" xfId="0" applyFont="1" applyFill="1" applyBorder="1" applyAlignment="1">
      <alignment wrapText="1"/>
    </xf>
    <xf numFmtId="0" fontId="22" fillId="0" borderId="12" xfId="0" applyFont="1" applyFill="1" applyBorder="1" applyAlignment="1">
      <alignment horizontal="justify"/>
    </xf>
    <xf numFmtId="0" fontId="19" fillId="0" borderId="0" xfId="0" applyFont="1" applyFill="1" applyAlignment="1">
      <alignment horizontal="justify"/>
    </xf>
    <xf numFmtId="0" fontId="18" fillId="0" borderId="0" xfId="0" applyFont="1" applyFill="1" applyAlignment="1">
      <alignment horizontal="left" vertical="top" wrapText="1"/>
    </xf>
    <xf numFmtId="0" fontId="19" fillId="0" borderId="0" xfId="0" applyFont="1" applyFill="1" applyAlignment="1">
      <alignment horizontal="left"/>
    </xf>
    <xf numFmtId="0" fontId="19" fillId="0" borderId="21" xfId="0" applyFont="1" applyFill="1" applyBorder="1" applyAlignment="1">
      <alignment horizontal="center"/>
    </xf>
    <xf numFmtId="0" fontId="19" fillId="0" borderId="15" xfId="0" applyFont="1" applyFill="1" applyBorder="1" applyAlignment="1">
      <alignment wrapText="1"/>
    </xf>
    <xf numFmtId="0" fontId="19" fillId="0" borderId="22" xfId="0" applyFont="1" applyFill="1" applyBorder="1" applyAlignment="1">
      <alignment wrapText="1"/>
    </xf>
    <xf numFmtId="0" fontId="19" fillId="0" borderId="23" xfId="0" applyFont="1" applyFill="1" applyBorder="1" applyAlignment="1">
      <alignment horizontal="justify"/>
    </xf>
    <xf numFmtId="0" fontId="19" fillId="0" borderId="23" xfId="0" applyFont="1" applyFill="1" applyBorder="1" applyAlignment="1">
      <alignment/>
    </xf>
    <xf numFmtId="2" fontId="19" fillId="0" borderId="0" xfId="0" applyNumberFormat="1" applyFont="1" applyFill="1" applyBorder="1" applyAlignment="1">
      <alignment horizontal="right"/>
    </xf>
    <xf numFmtId="0" fontId="19" fillId="0" borderId="23" xfId="0" applyFont="1" applyFill="1" applyBorder="1" applyAlignment="1">
      <alignment horizontal="justify" wrapText="1"/>
    </xf>
    <xf numFmtId="0" fontId="19" fillId="0" borderId="24" xfId="0" applyFont="1" applyFill="1" applyBorder="1" applyAlignment="1">
      <alignment wrapText="1"/>
    </xf>
    <xf numFmtId="2" fontId="19" fillId="0" borderId="23" xfId="0" applyNumberFormat="1" applyFont="1" applyFill="1" applyBorder="1" applyAlignment="1">
      <alignment horizontal="right" wrapText="1"/>
    </xf>
    <xf numFmtId="0" fontId="19" fillId="0" borderId="23" xfId="0" applyFont="1" applyFill="1" applyBorder="1" applyAlignment="1">
      <alignment horizontal="justify" vertical="top"/>
    </xf>
    <xf numFmtId="0" fontId="19" fillId="0" borderId="24" xfId="0" applyFont="1" applyFill="1" applyBorder="1" applyAlignment="1">
      <alignment vertical="top"/>
    </xf>
    <xf numFmtId="2" fontId="19" fillId="0" borderId="23" xfId="0" applyNumberFormat="1" applyFont="1" applyFill="1" applyBorder="1" applyAlignment="1">
      <alignment vertical="top"/>
    </xf>
    <xf numFmtId="0" fontId="19" fillId="0" borderId="23" xfId="0" applyFont="1" applyFill="1" applyBorder="1" applyAlignment="1">
      <alignment vertical="top"/>
    </xf>
    <xf numFmtId="0" fontId="19" fillId="0" borderId="24" xfId="0" applyFont="1" applyFill="1" applyBorder="1" applyAlignment="1">
      <alignment horizontal="center"/>
    </xf>
    <xf numFmtId="0" fontId="19" fillId="0" borderId="24" xfId="0" applyFont="1" applyFill="1" applyBorder="1" applyAlignment="1">
      <alignment horizontal="center" wrapText="1"/>
    </xf>
    <xf numFmtId="0" fontId="19" fillId="0" borderId="16" xfId="0" applyFont="1" applyFill="1" applyBorder="1" applyAlignment="1">
      <alignment horizontal="left" wrapText="1"/>
    </xf>
    <xf numFmtId="0" fontId="19" fillId="0" borderId="18" xfId="0" applyFont="1" applyFill="1" applyBorder="1" applyAlignment="1">
      <alignment horizontal="left" wrapText="1"/>
    </xf>
    <xf numFmtId="0" fontId="22" fillId="0" borderId="21" xfId="0" applyFont="1" applyFill="1" applyBorder="1" applyAlignment="1">
      <alignment horizontal="center" vertical="top" wrapText="1"/>
    </xf>
    <xf numFmtId="0" fontId="18" fillId="0" borderId="0" xfId="0" applyFont="1" applyFill="1" applyAlignment="1">
      <alignment horizontal="left" vertical="top" wrapText="1"/>
    </xf>
    <xf numFmtId="0" fontId="19" fillId="0" borderId="15" xfId="0" applyFont="1" applyFill="1" applyBorder="1" applyAlignment="1">
      <alignment horizontal="center" vertical="top"/>
    </xf>
    <xf numFmtId="0" fontId="19" fillId="0" borderId="22" xfId="0" applyFont="1" applyFill="1" applyBorder="1" applyAlignment="1">
      <alignment horizontal="center" vertical="top"/>
    </xf>
    <xf numFmtId="0" fontId="22" fillId="0" borderId="15" xfId="0" applyFont="1" applyFill="1" applyBorder="1" applyAlignment="1">
      <alignment horizontal="justify"/>
    </xf>
    <xf numFmtId="0" fontId="22" fillId="0" borderId="22" xfId="0" applyFont="1" applyFill="1" applyBorder="1" applyAlignment="1">
      <alignment horizontal="justify"/>
    </xf>
    <xf numFmtId="0" fontId="22" fillId="0" borderId="15" xfId="0" applyFont="1" applyFill="1" applyBorder="1" applyAlignment="1">
      <alignment/>
    </xf>
    <xf numFmtId="0" fontId="22" fillId="0" borderId="22" xfId="0" applyFont="1" applyFill="1" applyBorder="1" applyAlignment="1">
      <alignment/>
    </xf>
    <xf numFmtId="0" fontId="19" fillId="0" borderId="21" xfId="0" applyFont="1" applyFill="1" applyBorder="1" applyAlignment="1">
      <alignment wrapText="1"/>
    </xf>
    <xf numFmtId="0" fontId="19" fillId="0" borderId="12" xfId="0" applyFont="1" applyFill="1" applyBorder="1" applyAlignment="1">
      <alignment wrapText="1"/>
    </xf>
    <xf numFmtId="0" fontId="19" fillId="0" borderId="16" xfId="0" applyFont="1" applyFill="1" applyBorder="1" applyAlignment="1">
      <alignment wrapText="1"/>
    </xf>
    <xf numFmtId="0" fontId="19" fillId="0" borderId="18" xfId="0" applyFont="1" applyFill="1" applyBorder="1" applyAlignment="1">
      <alignment wrapText="1"/>
    </xf>
    <xf numFmtId="0" fontId="19" fillId="0" borderId="15" xfId="0" applyFont="1" applyFill="1" applyBorder="1" applyAlignment="1">
      <alignment/>
    </xf>
    <xf numFmtId="0" fontId="19" fillId="0" borderId="22" xfId="0" applyFont="1" applyFill="1" applyBorder="1" applyAlignment="1">
      <alignment/>
    </xf>
    <xf numFmtId="0" fontId="19" fillId="0" borderId="15" xfId="0" applyFont="1" applyFill="1" applyBorder="1" applyAlignment="1">
      <alignment vertical="top"/>
    </xf>
    <xf numFmtId="0" fontId="19" fillId="0" borderId="22" xfId="0" applyFont="1" applyFill="1" applyBorder="1" applyAlignment="1">
      <alignment vertical="top"/>
    </xf>
    <xf numFmtId="0" fontId="20" fillId="0" borderId="0" xfId="0" applyFont="1" applyFill="1" applyAlignment="1">
      <alignment horizontal="left" vertical="top" wrapText="1"/>
    </xf>
    <xf numFmtId="0" fontId="22" fillId="0" borderId="15" xfId="0" applyFont="1" applyFill="1" applyBorder="1" applyAlignment="1">
      <alignment horizontal="center"/>
    </xf>
    <xf numFmtId="0" fontId="22" fillId="0" borderId="24" xfId="0" applyFont="1" applyFill="1" applyBorder="1" applyAlignment="1">
      <alignment horizontal="center"/>
    </xf>
    <xf numFmtId="0" fontId="22" fillId="0" borderId="22" xfId="0" applyFont="1" applyFill="1" applyBorder="1" applyAlignment="1">
      <alignment horizontal="center"/>
    </xf>
    <xf numFmtId="0" fontId="19" fillId="0" borderId="25" xfId="0" applyFont="1" applyFill="1" applyBorder="1" applyAlignment="1">
      <alignment horizontal="justify"/>
    </xf>
    <xf numFmtId="0" fontId="19" fillId="0" borderId="26" xfId="0" applyFont="1" applyFill="1" applyBorder="1" applyAlignment="1">
      <alignment horizontal="justify"/>
    </xf>
    <xf numFmtId="0" fontId="19" fillId="0" borderId="15" xfId="0" applyFont="1" applyFill="1" applyBorder="1" applyAlignment="1">
      <alignment horizontal="justify"/>
    </xf>
    <xf numFmtId="0" fontId="19" fillId="0" borderId="22" xfId="0" applyFont="1" applyFill="1" applyBorder="1" applyAlignment="1">
      <alignment horizontal="justify"/>
    </xf>
    <xf numFmtId="0" fontId="19" fillId="0" borderId="11" xfId="0" applyFont="1" applyFill="1" applyBorder="1" applyAlignment="1">
      <alignment horizontal="center" vertical="top" wrapText="1"/>
    </xf>
    <xf numFmtId="0" fontId="19" fillId="0" borderId="0" xfId="0" applyFont="1" applyFill="1" applyAlignment="1">
      <alignment horizontal="center" wrapText="1"/>
    </xf>
    <xf numFmtId="0" fontId="19" fillId="0" borderId="27" xfId="0" applyFont="1" applyFill="1" applyBorder="1" applyAlignment="1">
      <alignment horizontal="center" wrapText="1"/>
    </xf>
    <xf numFmtId="0" fontId="19" fillId="0" borderId="28" xfId="0" applyFont="1" applyFill="1" applyBorder="1" applyAlignment="1">
      <alignment horizontal="justify" vertical="top" wrapText="1"/>
    </xf>
    <xf numFmtId="0" fontId="19" fillId="0" borderId="29" xfId="0" applyFont="1" applyFill="1" applyBorder="1" applyAlignment="1">
      <alignment horizontal="justify" vertical="top" wrapText="1"/>
    </xf>
    <xf numFmtId="0" fontId="19" fillId="0" borderId="28" xfId="0" applyFont="1" applyFill="1" applyBorder="1" applyAlignment="1">
      <alignment vertical="top" wrapText="1"/>
    </xf>
    <xf numFmtId="0" fontId="19" fillId="0" borderId="29" xfId="0" applyFont="1" applyFill="1" applyBorder="1" applyAlignment="1">
      <alignment vertical="top" wrapText="1"/>
    </xf>
    <xf numFmtId="0" fontId="22" fillId="0" borderId="21" xfId="0" applyFont="1" applyFill="1" applyBorder="1" applyAlignment="1">
      <alignment horizontal="center"/>
    </xf>
    <xf numFmtId="0" fontId="22" fillId="0" borderId="23" xfId="0" applyFont="1" applyFill="1" applyBorder="1" applyAlignment="1">
      <alignment horizontal="center"/>
    </xf>
    <xf numFmtId="0" fontId="22" fillId="0" borderId="12" xfId="0" applyFont="1" applyFill="1" applyBorder="1" applyAlignment="1">
      <alignment horizontal="center"/>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3" fillId="0" borderId="23" xfId="0" applyFont="1" applyFill="1" applyBorder="1" applyAlignment="1">
      <alignment horizontal="left" vertical="center" wrapText="1"/>
    </xf>
    <xf numFmtId="0" fontId="0" fillId="0" borderId="23" xfId="0" applyFill="1" applyBorder="1" applyAlignment="1">
      <alignment horizontal="center" vertical="top" wrapText="1"/>
    </xf>
    <xf numFmtId="0" fontId="19" fillId="0" borderId="30" xfId="0" applyFont="1" applyFill="1" applyBorder="1" applyAlignment="1">
      <alignment horizontal="left" wrapText="1"/>
    </xf>
    <xf numFmtId="0" fontId="19" fillId="0" borderId="31" xfId="0" applyFont="1" applyFill="1" applyBorder="1" applyAlignment="1">
      <alignment horizontal="left" wrapText="1"/>
    </xf>
    <xf numFmtId="0" fontId="19" fillId="0" borderId="25" xfId="0" applyFont="1" applyFill="1" applyBorder="1" applyAlignment="1">
      <alignment horizontal="left" wrapText="1"/>
    </xf>
    <xf numFmtId="0" fontId="19" fillId="0" borderId="26" xfId="0" applyFont="1" applyFill="1" applyBorder="1" applyAlignment="1">
      <alignment horizontal="left" wrapText="1"/>
    </xf>
    <xf numFmtId="0" fontId="19" fillId="0" borderId="32" xfId="0" applyFont="1" applyFill="1" applyBorder="1" applyAlignment="1">
      <alignment horizontal="left" wrapText="1"/>
    </xf>
    <xf numFmtId="0" fontId="19" fillId="0" borderId="33" xfId="0" applyFont="1" applyFill="1" applyBorder="1" applyAlignment="1">
      <alignment horizontal="left" wrapText="1"/>
    </xf>
    <xf numFmtId="0" fontId="22" fillId="0" borderId="15" xfId="0" applyFont="1" applyFill="1" applyBorder="1" applyAlignment="1">
      <alignment horizontal="justify" vertical="top" wrapText="1"/>
    </xf>
    <xf numFmtId="0" fontId="0" fillId="0" borderId="24" xfId="0" applyFill="1" applyBorder="1" applyAlignment="1">
      <alignment horizontal="justify" vertical="top" wrapText="1"/>
    </xf>
    <xf numFmtId="0" fontId="19" fillId="0" borderId="30" xfId="0" applyFont="1" applyFill="1" applyBorder="1" applyAlignment="1">
      <alignment horizontal="justify"/>
    </xf>
    <xf numFmtId="0" fontId="19" fillId="0" borderId="31" xfId="0" applyFont="1" applyFill="1" applyBorder="1" applyAlignment="1">
      <alignment horizontal="justify"/>
    </xf>
    <xf numFmtId="188" fontId="19" fillId="0" borderId="32" xfId="0" applyNumberFormat="1" applyFont="1" applyFill="1" applyBorder="1" applyAlignment="1">
      <alignment horizontal="left" vertical="center" wrapText="1"/>
    </xf>
    <xf numFmtId="188" fontId="19" fillId="0" borderId="33" xfId="0" applyNumberFormat="1" applyFont="1" applyFill="1" applyBorder="1" applyAlignment="1">
      <alignment horizontal="left" vertical="center" wrapText="1"/>
    </xf>
    <xf numFmtId="2" fontId="19" fillId="0" borderId="23" xfId="0" applyNumberFormat="1" applyFont="1" applyFill="1" applyBorder="1" applyAlignment="1">
      <alignment horizontal="right"/>
    </xf>
    <xf numFmtId="0" fontId="22" fillId="0" borderId="15" xfId="0" applyFont="1" applyFill="1" applyBorder="1" applyAlignment="1">
      <alignment horizontal="justify" vertical="center"/>
    </xf>
    <xf numFmtId="0" fontId="0" fillId="0" borderId="24" xfId="0" applyFill="1" applyBorder="1" applyAlignment="1">
      <alignment/>
    </xf>
    <xf numFmtId="0" fontId="0" fillId="0" borderId="22" xfId="0" applyFill="1" applyBorder="1" applyAlignment="1">
      <alignment/>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0" fillId="0" borderId="0" xfId="0" applyFill="1" applyAlignment="1">
      <alignment/>
    </xf>
    <xf numFmtId="0" fontId="19" fillId="0" borderId="21" xfId="0" applyFont="1" applyFill="1" applyBorder="1" applyAlignment="1">
      <alignment/>
    </xf>
    <xf numFmtId="0" fontId="19" fillId="0" borderId="12" xfId="0" applyFont="1" applyFill="1" applyBorder="1" applyAlignment="1">
      <alignment/>
    </xf>
    <xf numFmtId="0" fontId="19" fillId="0" borderId="34" xfId="0" applyFont="1" applyFill="1" applyBorder="1" applyAlignment="1">
      <alignment horizontal="left" vertical="center" wrapText="1"/>
    </xf>
    <xf numFmtId="0" fontId="19" fillId="0" borderId="31" xfId="0" applyFont="1" applyFill="1" applyBorder="1" applyAlignment="1">
      <alignment horizontal="left" vertical="center" wrapText="1"/>
    </xf>
    <xf numFmtId="1" fontId="19" fillId="0" borderId="11" xfId="61" applyNumberFormat="1" applyFont="1" applyFill="1" applyBorder="1" applyAlignment="1">
      <alignment horizontal="center" vertical="center"/>
    </xf>
    <xf numFmtId="0" fontId="19" fillId="0" borderId="35" xfId="0" applyFont="1" applyFill="1" applyBorder="1" applyAlignment="1">
      <alignment horizontal="left" wrapText="1"/>
    </xf>
    <xf numFmtId="0" fontId="19" fillId="0" borderId="35" xfId="0" applyFont="1" applyFill="1" applyBorder="1" applyAlignment="1">
      <alignment horizontal="left" vertical="center" wrapText="1"/>
    </xf>
    <xf numFmtId="0" fontId="19" fillId="0" borderId="33" xfId="0" applyFont="1" applyFill="1" applyBorder="1" applyAlignment="1">
      <alignment horizontal="left"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Followed Hyperlink" xfId="52"/>
    <cellStyle name="Підсумок" xfId="53"/>
    <cellStyle name="Поганий" xfId="54"/>
    <cellStyle name="Примітка" xfId="55"/>
    <cellStyle name="Percent"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81"/>
  <sheetViews>
    <sheetView tabSelected="1" zoomScalePageLayoutView="0" workbookViewId="0" topLeftCell="B13">
      <selection activeCell="F28" sqref="F28:G28"/>
    </sheetView>
  </sheetViews>
  <sheetFormatPr defaultColWidth="9.140625" defaultRowHeight="12.75"/>
  <cols>
    <col min="1" max="1" width="9.140625" style="14" customWidth="1"/>
    <col min="2" max="2" width="5.7109375" style="14" customWidth="1"/>
    <col min="3" max="3" width="23.7109375" style="14" customWidth="1"/>
    <col min="4" max="4" width="35.00390625" style="14" customWidth="1"/>
    <col min="5" max="5" width="26.140625" style="43" customWidth="1"/>
    <col min="6" max="6" width="9.28125" style="14" customWidth="1"/>
    <col min="7" max="7" width="14.7109375" style="14" customWidth="1"/>
    <col min="8" max="8" width="11.8515625" style="13" customWidth="1"/>
    <col min="9" max="9" width="12.00390625" style="14" customWidth="1"/>
    <col min="10" max="10" width="10.140625" style="14" bestFit="1" customWidth="1"/>
    <col min="11" max="16384" width="9.140625" style="14" customWidth="1"/>
  </cols>
  <sheetData>
    <row r="3" spans="2:9" ht="13.5" customHeight="1">
      <c r="B3" s="88" t="s">
        <v>37</v>
      </c>
      <c r="C3" s="88"/>
      <c r="D3" s="88"/>
      <c r="E3" s="88"/>
      <c r="F3" s="88"/>
      <c r="G3" s="88"/>
      <c r="H3" s="88"/>
      <c r="I3" s="88"/>
    </row>
    <row r="4" spans="2:9" ht="13.5" customHeight="1">
      <c r="B4" s="88" t="s">
        <v>2</v>
      </c>
      <c r="C4" s="88"/>
      <c r="D4" s="88"/>
      <c r="E4" s="88"/>
      <c r="F4" s="88"/>
      <c r="G4" s="88"/>
      <c r="H4" s="88"/>
      <c r="I4" s="88"/>
    </row>
    <row r="5" spans="2:9" ht="13.5" thickBot="1">
      <c r="B5" s="89" t="s">
        <v>39</v>
      </c>
      <c r="C5" s="89"/>
      <c r="D5" s="89"/>
      <c r="E5" s="89"/>
      <c r="F5" s="89"/>
      <c r="G5" s="89"/>
      <c r="H5" s="89"/>
      <c r="I5" s="89"/>
    </row>
    <row r="6" spans="2:9" ht="51.75" thickBot="1">
      <c r="B6" s="15" t="s">
        <v>3</v>
      </c>
      <c r="C6" s="90" t="s">
        <v>4</v>
      </c>
      <c r="D6" s="91"/>
      <c r="E6" s="16" t="s">
        <v>5</v>
      </c>
      <c r="F6" s="92" t="s">
        <v>6</v>
      </c>
      <c r="G6" s="93"/>
      <c r="H6" s="7" t="s">
        <v>7</v>
      </c>
      <c r="I6" s="17" t="s">
        <v>8</v>
      </c>
    </row>
    <row r="7" spans="2:9" ht="13.5" thickBot="1">
      <c r="B7" s="18">
        <v>1</v>
      </c>
      <c r="C7" s="87">
        <v>2</v>
      </c>
      <c r="D7" s="87"/>
      <c r="E7" s="20">
        <v>3</v>
      </c>
      <c r="F7" s="87">
        <v>4</v>
      </c>
      <c r="G7" s="87"/>
      <c r="H7" s="8">
        <v>5</v>
      </c>
      <c r="I7" s="19">
        <v>6</v>
      </c>
    </row>
    <row r="8" spans="2:9" ht="13.5" thickBot="1">
      <c r="B8" s="94" t="s">
        <v>9</v>
      </c>
      <c r="C8" s="95"/>
      <c r="D8" s="95"/>
      <c r="E8" s="95"/>
      <c r="F8" s="95"/>
      <c r="G8" s="95"/>
      <c r="H8" s="95"/>
      <c r="I8" s="96"/>
    </row>
    <row r="9" spans="2:9" ht="26.25" thickBot="1">
      <c r="B9" s="21">
        <v>1</v>
      </c>
      <c r="C9" s="85" t="s">
        <v>10</v>
      </c>
      <c r="D9" s="86"/>
      <c r="E9" s="22" t="s">
        <v>11</v>
      </c>
      <c r="F9" s="75"/>
      <c r="G9" s="76"/>
      <c r="H9" s="9">
        <v>2352</v>
      </c>
      <c r="I9" s="23" t="s">
        <v>12</v>
      </c>
    </row>
    <row r="10" spans="2:9" ht="26.25" thickBot="1">
      <c r="B10" s="21">
        <f>B9+1</f>
        <v>2</v>
      </c>
      <c r="C10" s="85" t="s">
        <v>13</v>
      </c>
      <c r="D10" s="86"/>
      <c r="E10" s="22" t="s">
        <v>11</v>
      </c>
      <c r="F10" s="75" t="s">
        <v>38</v>
      </c>
      <c r="G10" s="76"/>
      <c r="H10" s="9">
        <v>2500</v>
      </c>
      <c r="I10" s="23" t="s">
        <v>12</v>
      </c>
    </row>
    <row r="11" spans="2:9" ht="26.25" thickBot="1">
      <c r="B11" s="21">
        <f aca="true" t="shared" si="0" ref="B11:B22">B10+1</f>
        <v>3</v>
      </c>
      <c r="C11" s="85" t="s">
        <v>14</v>
      </c>
      <c r="D11" s="86"/>
      <c r="E11" s="22" t="s">
        <v>11</v>
      </c>
      <c r="F11" s="75" t="s">
        <v>38</v>
      </c>
      <c r="G11" s="76"/>
      <c r="H11" s="9">
        <v>2</v>
      </c>
      <c r="I11" s="23" t="s">
        <v>12</v>
      </c>
    </row>
    <row r="12" spans="2:9" ht="26.25" thickBot="1">
      <c r="B12" s="21">
        <f t="shared" si="0"/>
        <v>4</v>
      </c>
      <c r="C12" s="85" t="s">
        <v>15</v>
      </c>
      <c r="D12" s="86"/>
      <c r="E12" s="22" t="s">
        <v>11</v>
      </c>
      <c r="F12" s="75" t="s">
        <v>38</v>
      </c>
      <c r="G12" s="76"/>
      <c r="H12" s="9">
        <v>1900</v>
      </c>
      <c r="I12" s="23" t="s">
        <v>12</v>
      </c>
    </row>
    <row r="13" spans="2:9" ht="26.25" thickBot="1">
      <c r="B13" s="21">
        <f t="shared" si="0"/>
        <v>5</v>
      </c>
      <c r="C13" s="85" t="s">
        <v>16</v>
      </c>
      <c r="D13" s="86"/>
      <c r="E13" s="22" t="s">
        <v>11</v>
      </c>
      <c r="F13" s="75" t="s">
        <v>38</v>
      </c>
      <c r="G13" s="76"/>
      <c r="H13" s="9">
        <f>1840+270</f>
        <v>2110</v>
      </c>
      <c r="I13" s="23" t="s">
        <v>12</v>
      </c>
    </row>
    <row r="14" spans="2:9" ht="26.25" thickBot="1">
      <c r="B14" s="21">
        <f t="shared" si="0"/>
        <v>6</v>
      </c>
      <c r="C14" s="85" t="s">
        <v>17</v>
      </c>
      <c r="D14" s="86"/>
      <c r="E14" s="22" t="s">
        <v>11</v>
      </c>
      <c r="F14" s="75" t="s">
        <v>38</v>
      </c>
      <c r="G14" s="76"/>
      <c r="H14" s="9">
        <v>1000</v>
      </c>
      <c r="I14" s="23" t="s">
        <v>12</v>
      </c>
    </row>
    <row r="15" spans="2:9" ht="26.25" thickBot="1">
      <c r="B15" s="21">
        <f t="shared" si="0"/>
        <v>7</v>
      </c>
      <c r="C15" s="85" t="s">
        <v>18</v>
      </c>
      <c r="D15" s="86"/>
      <c r="E15" s="22" t="s">
        <v>11</v>
      </c>
      <c r="F15" s="75" t="s">
        <v>38</v>
      </c>
      <c r="G15" s="76"/>
      <c r="H15" s="9">
        <v>750</v>
      </c>
      <c r="I15" s="23" t="s">
        <v>12</v>
      </c>
    </row>
    <row r="16" spans="2:9" ht="26.25" thickBot="1">
      <c r="B16" s="21">
        <f t="shared" si="0"/>
        <v>8</v>
      </c>
      <c r="C16" s="85" t="s">
        <v>19</v>
      </c>
      <c r="D16" s="86"/>
      <c r="E16" s="22" t="s">
        <v>11</v>
      </c>
      <c r="F16" s="75" t="s">
        <v>38</v>
      </c>
      <c r="G16" s="76"/>
      <c r="H16" s="9">
        <v>2776</v>
      </c>
      <c r="I16" s="23" t="s">
        <v>12</v>
      </c>
    </row>
    <row r="17" spans="2:9" ht="26.25" thickBot="1">
      <c r="B17" s="21">
        <f t="shared" si="0"/>
        <v>9</v>
      </c>
      <c r="C17" s="85" t="s">
        <v>20</v>
      </c>
      <c r="D17" s="86"/>
      <c r="E17" s="22" t="s">
        <v>11</v>
      </c>
      <c r="F17" s="75" t="s">
        <v>38</v>
      </c>
      <c r="G17" s="76"/>
      <c r="H17" s="9">
        <v>640</v>
      </c>
      <c r="I17" s="23" t="s">
        <v>12</v>
      </c>
    </row>
    <row r="18" spans="2:9" ht="26.25" thickBot="1">
      <c r="B18" s="21">
        <f t="shared" si="0"/>
        <v>10</v>
      </c>
      <c r="C18" s="85" t="s">
        <v>21</v>
      </c>
      <c r="D18" s="86"/>
      <c r="E18" s="22" t="s">
        <v>11</v>
      </c>
      <c r="F18" s="75" t="s">
        <v>38</v>
      </c>
      <c r="G18" s="76"/>
      <c r="H18" s="9">
        <v>410</v>
      </c>
      <c r="I18" s="23" t="s">
        <v>12</v>
      </c>
    </row>
    <row r="19" spans="2:9" ht="26.25" thickBot="1">
      <c r="B19" s="21">
        <f t="shared" si="0"/>
        <v>11</v>
      </c>
      <c r="C19" s="85" t="s">
        <v>22</v>
      </c>
      <c r="D19" s="86"/>
      <c r="E19" s="22" t="s">
        <v>11</v>
      </c>
      <c r="F19" s="75" t="s">
        <v>38</v>
      </c>
      <c r="G19" s="76"/>
      <c r="H19" s="9">
        <v>24460</v>
      </c>
      <c r="I19" s="23" t="s">
        <v>12</v>
      </c>
    </row>
    <row r="20" spans="2:9" ht="26.25" thickBot="1">
      <c r="B20" s="21">
        <f t="shared" si="0"/>
        <v>12</v>
      </c>
      <c r="C20" s="85" t="s">
        <v>23</v>
      </c>
      <c r="D20" s="86"/>
      <c r="E20" s="22" t="s">
        <v>11</v>
      </c>
      <c r="F20" s="75" t="s">
        <v>38</v>
      </c>
      <c r="G20" s="76"/>
      <c r="H20" s="9">
        <v>4820</v>
      </c>
      <c r="I20" s="23" t="s">
        <v>12</v>
      </c>
    </row>
    <row r="21" spans="2:9" ht="26.25" thickBot="1">
      <c r="B21" s="21">
        <f t="shared" si="0"/>
        <v>13</v>
      </c>
      <c r="C21" s="85" t="s">
        <v>24</v>
      </c>
      <c r="D21" s="86"/>
      <c r="E21" s="22" t="s">
        <v>11</v>
      </c>
      <c r="F21" s="75" t="s">
        <v>38</v>
      </c>
      <c r="G21" s="76"/>
      <c r="H21" s="9">
        <v>260</v>
      </c>
      <c r="I21" s="23" t="s">
        <v>12</v>
      </c>
    </row>
    <row r="22" spans="2:9" ht="26.25" thickBot="1">
      <c r="B22" s="21">
        <f t="shared" si="0"/>
        <v>14</v>
      </c>
      <c r="C22" s="85" t="s">
        <v>25</v>
      </c>
      <c r="D22" s="86"/>
      <c r="E22" s="22" t="s">
        <v>11</v>
      </c>
      <c r="F22" s="75" t="s">
        <v>38</v>
      </c>
      <c r="G22" s="76"/>
      <c r="H22" s="9">
        <v>10620</v>
      </c>
      <c r="I22" s="23" t="s">
        <v>12</v>
      </c>
    </row>
    <row r="23" spans="2:10" ht="13.5" thickBot="1">
      <c r="B23" s="46"/>
      <c r="C23" s="59"/>
      <c r="D23" s="59"/>
      <c r="E23" s="49"/>
      <c r="F23" s="50"/>
      <c r="G23" s="50"/>
      <c r="H23" s="51"/>
      <c r="I23" s="50"/>
      <c r="J23" s="13"/>
    </row>
    <row r="24" spans="2:10" ht="13.5" thickBot="1">
      <c r="B24" s="63" t="s">
        <v>26</v>
      </c>
      <c r="C24" s="100"/>
      <c r="D24" s="100"/>
      <c r="E24" s="100"/>
      <c r="F24" s="100"/>
      <c r="G24" s="100"/>
      <c r="H24" s="100"/>
      <c r="I24" s="100"/>
      <c r="J24" s="13"/>
    </row>
    <row r="25" spans="2:9" ht="26.25" thickBot="1">
      <c r="B25" s="21">
        <f>B22+1</f>
        <v>15</v>
      </c>
      <c r="C25" s="73" t="s">
        <v>56</v>
      </c>
      <c r="D25" s="74"/>
      <c r="E25" s="24" t="s">
        <v>27</v>
      </c>
      <c r="F25" s="77" t="s">
        <v>38</v>
      </c>
      <c r="G25" s="78"/>
      <c r="H25" s="10">
        <v>131980</v>
      </c>
      <c r="I25" s="25" t="s">
        <v>12</v>
      </c>
    </row>
    <row r="26" spans="2:10" ht="13.5" thickBot="1">
      <c r="B26" s="97" t="s">
        <v>28</v>
      </c>
      <c r="C26" s="98"/>
      <c r="D26" s="98"/>
      <c r="E26" s="98"/>
      <c r="F26" s="98"/>
      <c r="G26" s="98"/>
      <c r="H26" s="98"/>
      <c r="I26" s="98"/>
      <c r="J26" s="13"/>
    </row>
    <row r="27" spans="2:9" ht="41.25" customHeight="1" thickBot="1">
      <c r="B27" s="21">
        <f>B25+1</f>
        <v>16</v>
      </c>
      <c r="C27" s="101" t="s">
        <v>57</v>
      </c>
      <c r="D27" s="102"/>
      <c r="E27" s="22" t="s">
        <v>29</v>
      </c>
      <c r="F27" s="77" t="s">
        <v>38</v>
      </c>
      <c r="G27" s="78"/>
      <c r="H27" s="9">
        <v>8000</v>
      </c>
      <c r="I27" s="23" t="s">
        <v>12</v>
      </c>
    </row>
    <row r="28" spans="2:9" ht="38.25" customHeight="1" thickBot="1">
      <c r="B28" s="21">
        <f>B27+1</f>
        <v>17</v>
      </c>
      <c r="C28" s="103" t="s">
        <v>58</v>
      </c>
      <c r="D28" s="104"/>
      <c r="E28" s="26" t="s">
        <v>29</v>
      </c>
      <c r="F28" s="77" t="s">
        <v>38</v>
      </c>
      <c r="G28" s="78"/>
      <c r="H28" s="11">
        <v>8000</v>
      </c>
      <c r="I28" s="27" t="s">
        <v>12</v>
      </c>
    </row>
    <row r="29" spans="2:9" ht="26.25" thickBot="1">
      <c r="B29" s="21">
        <f>B28+1</f>
        <v>18</v>
      </c>
      <c r="C29" s="101" t="s">
        <v>59</v>
      </c>
      <c r="D29" s="102"/>
      <c r="E29" s="26" t="s">
        <v>29</v>
      </c>
      <c r="F29" s="77" t="s">
        <v>38</v>
      </c>
      <c r="G29" s="78"/>
      <c r="H29" s="11">
        <v>130000</v>
      </c>
      <c r="I29" s="27" t="s">
        <v>12</v>
      </c>
    </row>
    <row r="30" spans="2:9" ht="41.25" customHeight="1" thickBot="1">
      <c r="B30" s="21">
        <f>B29+1</f>
        <v>19</v>
      </c>
      <c r="C30" s="105" t="s">
        <v>60</v>
      </c>
      <c r="D30" s="106"/>
      <c r="E30" s="26" t="s">
        <v>29</v>
      </c>
      <c r="F30" s="77" t="s">
        <v>38</v>
      </c>
      <c r="G30" s="78"/>
      <c r="H30" s="11">
        <v>19000</v>
      </c>
      <c r="I30" s="27" t="s">
        <v>12</v>
      </c>
    </row>
    <row r="31" spans="2:9" ht="26.25" thickBot="1">
      <c r="B31" s="21">
        <f>B30+1</f>
        <v>20</v>
      </c>
      <c r="C31" s="103" t="s">
        <v>61</v>
      </c>
      <c r="D31" s="104"/>
      <c r="E31" s="26" t="s">
        <v>29</v>
      </c>
      <c r="F31" s="77" t="s">
        <v>38</v>
      </c>
      <c r="G31" s="78"/>
      <c r="H31" s="11">
        <v>20000</v>
      </c>
      <c r="I31" s="27" t="s">
        <v>12</v>
      </c>
    </row>
    <row r="32" spans="2:9" ht="15.75" thickBot="1">
      <c r="B32" s="21"/>
      <c r="C32" s="99"/>
      <c r="D32" s="99"/>
      <c r="E32" s="55"/>
      <c r="F32" s="56"/>
      <c r="G32" s="56"/>
      <c r="H32" s="57"/>
      <c r="I32" s="58"/>
    </row>
    <row r="33" spans="2:10" ht="26.25" customHeight="1" thickBot="1">
      <c r="B33" s="107" t="s">
        <v>30</v>
      </c>
      <c r="C33" s="108"/>
      <c r="D33" s="108"/>
      <c r="E33" s="108"/>
      <c r="F33" s="108"/>
      <c r="G33" s="108"/>
      <c r="H33" s="108"/>
      <c r="I33" s="108"/>
      <c r="J33" s="13"/>
    </row>
    <row r="34" spans="2:9" ht="26.25" thickBot="1">
      <c r="B34" s="21">
        <f>B31+1</f>
        <v>21</v>
      </c>
      <c r="C34" s="101" t="s">
        <v>43</v>
      </c>
      <c r="D34" s="102"/>
      <c r="E34" s="26" t="s">
        <v>29</v>
      </c>
      <c r="F34" s="77" t="s">
        <v>38</v>
      </c>
      <c r="G34" s="78"/>
      <c r="H34" s="11">
        <v>425000</v>
      </c>
      <c r="I34" s="27" t="s">
        <v>12</v>
      </c>
    </row>
    <row r="35" spans="2:9" ht="39.75" customHeight="1" thickBot="1">
      <c r="B35" s="21">
        <f aca="true" t="shared" si="1" ref="B35:B40">B34+1</f>
        <v>22</v>
      </c>
      <c r="C35" s="103" t="s">
        <v>44</v>
      </c>
      <c r="D35" s="104"/>
      <c r="E35" s="22" t="s">
        <v>29</v>
      </c>
      <c r="F35" s="77" t="s">
        <v>38</v>
      </c>
      <c r="G35" s="78"/>
      <c r="H35" s="9">
        <v>8000</v>
      </c>
      <c r="I35" s="23" t="s">
        <v>12</v>
      </c>
    </row>
    <row r="36" spans="2:9" ht="39.75" customHeight="1" thickBot="1">
      <c r="B36" s="21">
        <f t="shared" si="1"/>
        <v>23</v>
      </c>
      <c r="C36" s="47" t="s">
        <v>45</v>
      </c>
      <c r="D36" s="48"/>
      <c r="E36" s="22" t="s">
        <v>29</v>
      </c>
      <c r="F36" s="77" t="s">
        <v>38</v>
      </c>
      <c r="G36" s="78"/>
      <c r="H36" s="9">
        <v>175000</v>
      </c>
      <c r="I36" s="23" t="s">
        <v>12</v>
      </c>
    </row>
    <row r="37" spans="2:9" ht="42.75" customHeight="1" thickBot="1">
      <c r="B37" s="21">
        <f t="shared" si="1"/>
        <v>24</v>
      </c>
      <c r="C37" s="101" t="s">
        <v>46</v>
      </c>
      <c r="D37" s="102"/>
      <c r="E37" s="22" t="s">
        <v>29</v>
      </c>
      <c r="F37" s="77" t="s">
        <v>38</v>
      </c>
      <c r="G37" s="78"/>
      <c r="H37" s="9">
        <v>9000</v>
      </c>
      <c r="I37" s="23" t="s">
        <v>12</v>
      </c>
    </row>
    <row r="38" spans="2:9" ht="26.25" thickBot="1">
      <c r="B38" s="21">
        <f t="shared" si="1"/>
        <v>25</v>
      </c>
      <c r="C38" s="105" t="s">
        <v>47</v>
      </c>
      <c r="D38" s="106"/>
      <c r="E38" s="22" t="s">
        <v>29</v>
      </c>
      <c r="F38" s="77" t="s">
        <v>38</v>
      </c>
      <c r="G38" s="78"/>
      <c r="H38" s="9">
        <v>90000</v>
      </c>
      <c r="I38" s="23" t="s">
        <v>12</v>
      </c>
    </row>
    <row r="39" spans="2:9" ht="64.5" customHeight="1" thickBot="1">
      <c r="B39" s="21">
        <f t="shared" si="1"/>
        <v>26</v>
      </c>
      <c r="C39" s="105" t="s">
        <v>48</v>
      </c>
      <c r="D39" s="106"/>
      <c r="E39" s="22" t="s">
        <v>29</v>
      </c>
      <c r="F39" s="77" t="s">
        <v>38</v>
      </c>
      <c r="G39" s="78"/>
      <c r="H39" s="9">
        <v>300000</v>
      </c>
      <c r="I39" s="23" t="s">
        <v>12</v>
      </c>
    </row>
    <row r="40" spans="2:9" ht="26.25" thickBot="1">
      <c r="B40" s="21">
        <f t="shared" si="1"/>
        <v>27</v>
      </c>
      <c r="C40" s="103" t="s">
        <v>49</v>
      </c>
      <c r="D40" s="104"/>
      <c r="E40" s="26" t="s">
        <v>29</v>
      </c>
      <c r="F40" s="77" t="s">
        <v>38</v>
      </c>
      <c r="G40" s="78"/>
      <c r="H40" s="11">
        <v>148000</v>
      </c>
      <c r="I40" s="27" t="s">
        <v>12</v>
      </c>
    </row>
    <row r="41" spans="2:9" ht="13.5" thickBot="1">
      <c r="B41" s="29"/>
      <c r="C41" s="60"/>
      <c r="D41" s="60"/>
      <c r="E41" s="52"/>
      <c r="F41" s="53"/>
      <c r="G41" s="53"/>
      <c r="H41" s="54"/>
      <c r="I41" s="32"/>
    </row>
    <row r="42" spans="2:10" ht="13.5" thickBot="1">
      <c r="B42" s="80" t="s">
        <v>31</v>
      </c>
      <c r="C42" s="81"/>
      <c r="D42" s="81"/>
      <c r="E42" s="81"/>
      <c r="F42" s="81"/>
      <c r="G42" s="81"/>
      <c r="H42" s="81"/>
      <c r="I42" s="82"/>
      <c r="J42" s="13"/>
    </row>
    <row r="43" spans="2:10" ht="36.75" customHeight="1" thickBot="1">
      <c r="B43" s="21">
        <f>B40+1</f>
        <v>28</v>
      </c>
      <c r="C43" s="109" t="s">
        <v>42</v>
      </c>
      <c r="D43" s="110"/>
      <c r="E43" s="22" t="s">
        <v>29</v>
      </c>
      <c r="F43" s="75" t="s">
        <v>38</v>
      </c>
      <c r="G43" s="76"/>
      <c r="H43" s="9">
        <v>99000</v>
      </c>
      <c r="I43" s="23" t="s">
        <v>12</v>
      </c>
      <c r="J43" s="13"/>
    </row>
    <row r="44" spans="2:10" ht="13.5" thickBot="1">
      <c r="B44" s="21"/>
      <c r="C44" s="83"/>
      <c r="D44" s="84"/>
      <c r="E44" s="22"/>
      <c r="F44" s="75"/>
      <c r="G44" s="76"/>
      <c r="H44" s="9"/>
      <c r="I44" s="23"/>
      <c r="J44" s="13"/>
    </row>
    <row r="45" spans="2:10" ht="13.5" thickBot="1">
      <c r="B45" s="80" t="s">
        <v>32</v>
      </c>
      <c r="C45" s="81"/>
      <c r="D45" s="81"/>
      <c r="E45" s="81"/>
      <c r="F45" s="81"/>
      <c r="G45" s="81"/>
      <c r="H45" s="81"/>
      <c r="I45" s="82"/>
      <c r="J45" s="13"/>
    </row>
    <row r="46" spans="2:9" ht="26.25" thickBot="1">
      <c r="B46" s="21">
        <f>B43+1</f>
        <v>29</v>
      </c>
      <c r="C46" s="111" t="s">
        <v>75</v>
      </c>
      <c r="D46" s="112"/>
      <c r="E46" s="26" t="s">
        <v>29</v>
      </c>
      <c r="F46" s="65" t="s">
        <v>38</v>
      </c>
      <c r="G46" s="66"/>
      <c r="H46" s="33">
        <v>255000</v>
      </c>
      <c r="I46" s="34" t="s">
        <v>12</v>
      </c>
    </row>
    <row r="47" spans="2:9" ht="26.25" thickBot="1">
      <c r="B47" s="21">
        <f aca="true" t="shared" si="2" ref="B47:B55">B46+1</f>
        <v>30</v>
      </c>
      <c r="C47" s="111" t="s">
        <v>74</v>
      </c>
      <c r="D47" s="112"/>
      <c r="E47" s="26" t="s">
        <v>29</v>
      </c>
      <c r="F47" s="65" t="s">
        <v>38</v>
      </c>
      <c r="G47" s="66"/>
      <c r="H47" s="33">
        <v>79700</v>
      </c>
      <c r="I47" s="34" t="s">
        <v>12</v>
      </c>
    </row>
    <row r="48" spans="2:9" ht="26.25" thickBot="1">
      <c r="B48" s="21">
        <f t="shared" si="2"/>
        <v>31</v>
      </c>
      <c r="C48" s="111" t="s">
        <v>73</v>
      </c>
      <c r="D48" s="112"/>
      <c r="E48" s="26" t="s">
        <v>29</v>
      </c>
      <c r="F48" s="65" t="s">
        <v>38</v>
      </c>
      <c r="G48" s="66"/>
      <c r="H48" s="33">
        <v>105000</v>
      </c>
      <c r="I48" s="34" t="s">
        <v>12</v>
      </c>
    </row>
    <row r="49" spans="2:9" ht="26.25" thickBot="1">
      <c r="B49" s="21">
        <f t="shared" si="2"/>
        <v>32</v>
      </c>
      <c r="C49" s="111" t="s">
        <v>72</v>
      </c>
      <c r="D49" s="112"/>
      <c r="E49" s="26" t="s">
        <v>29</v>
      </c>
      <c r="F49" s="65" t="s">
        <v>38</v>
      </c>
      <c r="G49" s="66"/>
      <c r="H49" s="33">
        <v>322864</v>
      </c>
      <c r="I49" s="34" t="s">
        <v>12</v>
      </c>
    </row>
    <row r="50" spans="2:9" ht="26.25" thickBot="1">
      <c r="B50" s="21">
        <f t="shared" si="2"/>
        <v>33</v>
      </c>
      <c r="C50" s="111" t="s">
        <v>71</v>
      </c>
      <c r="D50" s="112"/>
      <c r="E50" s="26" t="s">
        <v>29</v>
      </c>
      <c r="F50" s="65" t="s">
        <v>38</v>
      </c>
      <c r="G50" s="66"/>
      <c r="H50" s="33">
        <v>72489</v>
      </c>
      <c r="I50" s="34" t="s">
        <v>12</v>
      </c>
    </row>
    <row r="51" spans="2:9" ht="26.25" thickBot="1">
      <c r="B51" s="21">
        <f t="shared" si="2"/>
        <v>34</v>
      </c>
      <c r="C51" s="111" t="s">
        <v>70</v>
      </c>
      <c r="D51" s="112"/>
      <c r="E51" s="26" t="s">
        <v>29</v>
      </c>
      <c r="F51" s="65" t="s">
        <v>38</v>
      </c>
      <c r="G51" s="66"/>
      <c r="H51" s="33">
        <v>104947</v>
      </c>
      <c r="I51" s="34" t="s">
        <v>12</v>
      </c>
    </row>
    <row r="52" spans="2:9" ht="26.25" thickBot="1">
      <c r="B52" s="21">
        <f t="shared" si="2"/>
        <v>35</v>
      </c>
      <c r="C52" s="111" t="s">
        <v>69</v>
      </c>
      <c r="D52" s="112"/>
      <c r="E52" s="26" t="s">
        <v>29</v>
      </c>
      <c r="F52" s="65" t="s">
        <v>38</v>
      </c>
      <c r="G52" s="66"/>
      <c r="H52" s="9">
        <v>60000</v>
      </c>
      <c r="I52" s="23" t="s">
        <v>12</v>
      </c>
    </row>
    <row r="53" spans="2:9" ht="41.25" customHeight="1" thickBot="1">
      <c r="B53" s="21">
        <f t="shared" si="2"/>
        <v>36</v>
      </c>
      <c r="C53" s="111" t="s">
        <v>66</v>
      </c>
      <c r="D53" s="112"/>
      <c r="E53" s="22" t="s">
        <v>29</v>
      </c>
      <c r="F53" s="65" t="s">
        <v>38</v>
      </c>
      <c r="G53" s="66"/>
      <c r="H53" s="9">
        <v>175000</v>
      </c>
      <c r="I53" s="23" t="s">
        <v>12</v>
      </c>
    </row>
    <row r="54" spans="2:9" ht="40.5" customHeight="1" thickBot="1">
      <c r="B54" s="21">
        <f t="shared" si="2"/>
        <v>37</v>
      </c>
      <c r="C54" s="111" t="s">
        <v>68</v>
      </c>
      <c r="D54" s="112"/>
      <c r="E54" s="22" t="s">
        <v>29</v>
      </c>
      <c r="F54" s="65" t="s">
        <v>38</v>
      </c>
      <c r="G54" s="66"/>
      <c r="H54" s="9">
        <v>165000</v>
      </c>
      <c r="I54" s="23" t="s">
        <v>12</v>
      </c>
    </row>
    <row r="55" spans="2:9" ht="26.25" thickBot="1">
      <c r="B55" s="21">
        <f t="shared" si="2"/>
        <v>38</v>
      </c>
      <c r="C55" s="111" t="s">
        <v>67</v>
      </c>
      <c r="D55" s="112"/>
      <c r="E55" s="22" t="s">
        <v>29</v>
      </c>
      <c r="F55" s="65" t="s">
        <v>38</v>
      </c>
      <c r="G55" s="66"/>
      <c r="H55" s="9">
        <v>200000</v>
      </c>
      <c r="I55" s="23" t="s">
        <v>12</v>
      </c>
    </row>
    <row r="56" spans="2:9" ht="13.5" thickBot="1">
      <c r="B56" s="21"/>
      <c r="C56" s="53"/>
      <c r="D56" s="53"/>
      <c r="E56" s="55"/>
      <c r="F56" s="56"/>
      <c r="G56" s="56"/>
      <c r="H56" s="113"/>
      <c r="I56" s="27"/>
    </row>
    <row r="57" spans="2:9" ht="26.25" customHeight="1" thickBot="1">
      <c r="B57" s="114" t="s">
        <v>40</v>
      </c>
      <c r="C57" s="115"/>
      <c r="D57" s="115"/>
      <c r="E57" s="115"/>
      <c r="F57" s="115"/>
      <c r="G57" s="115"/>
      <c r="H57" s="115"/>
      <c r="I57" s="116"/>
    </row>
    <row r="58" spans="2:9" ht="26.25" thickBot="1">
      <c r="B58" s="21">
        <f>B55+1</f>
        <v>39</v>
      </c>
      <c r="C58" s="117" t="s">
        <v>41</v>
      </c>
      <c r="D58" s="118"/>
      <c r="E58" s="22" t="s">
        <v>29</v>
      </c>
      <c r="F58" s="65" t="s">
        <v>38</v>
      </c>
      <c r="G58" s="66"/>
      <c r="H58" s="9">
        <v>30000</v>
      </c>
      <c r="I58" s="23" t="s">
        <v>12</v>
      </c>
    </row>
    <row r="59" spans="2:9" ht="13.5" thickBot="1">
      <c r="B59" s="28"/>
      <c r="C59" s="61"/>
      <c r="D59" s="62"/>
      <c r="E59" s="35"/>
      <c r="F59" s="36"/>
      <c r="G59" s="37"/>
      <c r="H59" s="38"/>
      <c r="I59" s="35"/>
    </row>
    <row r="60" spans="2:10" ht="13.5" thickBot="1">
      <c r="B60" s="80" t="s">
        <v>54</v>
      </c>
      <c r="C60" s="81"/>
      <c r="D60" s="81"/>
      <c r="E60" s="81"/>
      <c r="F60" s="81"/>
      <c r="G60" s="81"/>
      <c r="H60" s="81"/>
      <c r="I60" s="82"/>
      <c r="J60" s="119"/>
    </row>
    <row r="61" spans="2:9" ht="78.75" customHeight="1" thickBot="1">
      <c r="B61" s="46">
        <f>B58+1</f>
        <v>40</v>
      </c>
      <c r="C61" s="71" t="s">
        <v>55</v>
      </c>
      <c r="D61" s="72"/>
      <c r="E61" s="30" t="s">
        <v>29</v>
      </c>
      <c r="F61" s="120" t="s">
        <v>38</v>
      </c>
      <c r="G61" s="121"/>
      <c r="H61" s="31">
        <v>31430</v>
      </c>
      <c r="I61" s="23" t="s">
        <v>12</v>
      </c>
    </row>
    <row r="62" spans="2:9" ht="13.5" thickBot="1">
      <c r="B62" s="21"/>
      <c r="C62" s="47"/>
      <c r="D62" s="48"/>
      <c r="E62" s="22"/>
      <c r="F62" s="75"/>
      <c r="G62" s="76"/>
      <c r="H62" s="9"/>
      <c r="I62" s="23"/>
    </row>
    <row r="63" spans="2:10" ht="13.5" thickBot="1">
      <c r="B63" s="80" t="s">
        <v>50</v>
      </c>
      <c r="C63" s="81"/>
      <c r="D63" s="81"/>
      <c r="E63" s="81"/>
      <c r="F63" s="81"/>
      <c r="G63" s="81"/>
      <c r="H63" s="81"/>
      <c r="I63" s="82"/>
      <c r="J63" s="13">
        <f>H65</f>
        <v>521600</v>
      </c>
    </row>
    <row r="64" spans="2:9" ht="46.5" customHeight="1" thickBot="1">
      <c r="B64" s="21">
        <f>B61+1</f>
        <v>41</v>
      </c>
      <c r="C64" s="101" t="s">
        <v>51</v>
      </c>
      <c r="D64" s="102"/>
      <c r="E64" s="26" t="s">
        <v>29</v>
      </c>
      <c r="F64" s="77" t="s">
        <v>53</v>
      </c>
      <c r="G64" s="78"/>
      <c r="H64" s="11">
        <v>350000</v>
      </c>
      <c r="I64" s="34" t="s">
        <v>12</v>
      </c>
    </row>
    <row r="65" spans="2:9" ht="39.75" customHeight="1" thickBot="1">
      <c r="B65" s="21">
        <f>B64+1</f>
        <v>42</v>
      </c>
      <c r="C65" s="103" t="s">
        <v>52</v>
      </c>
      <c r="D65" s="104"/>
      <c r="E65" s="26" t="s">
        <v>29</v>
      </c>
      <c r="F65" s="77" t="s">
        <v>53</v>
      </c>
      <c r="G65" s="78"/>
      <c r="H65" s="11">
        <v>521600</v>
      </c>
      <c r="I65" s="34" t="s">
        <v>12</v>
      </c>
    </row>
    <row r="66" spans="2:10" ht="13.5" thickBot="1">
      <c r="B66" s="80" t="s">
        <v>36</v>
      </c>
      <c r="C66" s="81"/>
      <c r="D66" s="81"/>
      <c r="E66" s="81"/>
      <c r="F66" s="81"/>
      <c r="G66" s="81"/>
      <c r="H66" s="81"/>
      <c r="I66" s="82"/>
      <c r="J66" s="13"/>
    </row>
    <row r="67" spans="2:9" ht="41.25" customHeight="1" thickBot="1">
      <c r="B67" s="39">
        <f>B65+1</f>
        <v>43</v>
      </c>
      <c r="C67" s="122" t="s">
        <v>62</v>
      </c>
      <c r="D67" s="123"/>
      <c r="E67" s="40" t="s">
        <v>27</v>
      </c>
      <c r="F67" s="77" t="s">
        <v>53</v>
      </c>
      <c r="G67" s="78"/>
      <c r="H67" s="124">
        <v>30174</v>
      </c>
      <c r="I67" s="41" t="s">
        <v>12</v>
      </c>
    </row>
    <row r="68" spans="2:9" ht="27.75" customHeight="1" thickBot="1">
      <c r="B68" s="39">
        <f>B67+1</f>
        <v>44</v>
      </c>
      <c r="C68" s="125" t="s">
        <v>63</v>
      </c>
      <c r="D68" s="106"/>
      <c r="E68" s="40" t="s">
        <v>27</v>
      </c>
      <c r="F68" s="77" t="s">
        <v>53</v>
      </c>
      <c r="G68" s="78"/>
      <c r="H68" s="124">
        <v>44200</v>
      </c>
      <c r="I68" s="41" t="s">
        <v>12</v>
      </c>
    </row>
    <row r="69" spans="2:9" ht="27" customHeight="1" thickBot="1">
      <c r="B69" s="39">
        <f>B68+1</f>
        <v>45</v>
      </c>
      <c r="C69" s="126" t="s">
        <v>64</v>
      </c>
      <c r="D69" s="127"/>
      <c r="E69" s="40" t="s">
        <v>27</v>
      </c>
      <c r="F69" s="77" t="s">
        <v>53</v>
      </c>
      <c r="G69" s="78"/>
      <c r="H69" s="124">
        <v>29100</v>
      </c>
      <c r="I69" s="41" t="s">
        <v>12</v>
      </c>
    </row>
    <row r="70" spans="2:9" ht="46.5" customHeight="1" thickBot="1">
      <c r="B70" s="39">
        <f>B69+1</f>
        <v>46</v>
      </c>
      <c r="C70" s="126" t="s">
        <v>65</v>
      </c>
      <c r="D70" s="127"/>
      <c r="E70" s="40" t="s">
        <v>27</v>
      </c>
      <c r="F70" s="77" t="s">
        <v>53</v>
      </c>
      <c r="G70" s="78"/>
      <c r="H70" s="124">
        <v>99926</v>
      </c>
      <c r="I70" s="41" t="s">
        <v>12</v>
      </c>
    </row>
    <row r="71" spans="2:10" ht="13.5" thickBot="1">
      <c r="B71" s="21"/>
      <c r="C71" s="67" t="s">
        <v>33</v>
      </c>
      <c r="D71" s="68"/>
      <c r="E71" s="42"/>
      <c r="F71" s="69"/>
      <c r="G71" s="70"/>
      <c r="H71" s="12">
        <f>SUM(H9:H70)</f>
        <v>4302010</v>
      </c>
      <c r="I71" s="23"/>
      <c r="J71" s="13"/>
    </row>
    <row r="73" spans="3:7" ht="13.5">
      <c r="C73" s="64" t="s">
        <v>76</v>
      </c>
      <c r="D73" s="64"/>
      <c r="E73" s="64"/>
      <c r="F73" s="64"/>
      <c r="G73" s="64"/>
    </row>
    <row r="74" spans="3:7" ht="13.5">
      <c r="C74" s="44"/>
      <c r="D74" s="45"/>
      <c r="E74" s="45"/>
      <c r="F74" s="45"/>
      <c r="G74" s="45"/>
    </row>
    <row r="75" spans="3:7" ht="13.5">
      <c r="C75" s="44"/>
      <c r="D75" s="45"/>
      <c r="E75" s="45"/>
      <c r="F75" s="45"/>
      <c r="G75" s="45"/>
    </row>
    <row r="76" spans="3:7" ht="13.5">
      <c r="C76" s="44"/>
      <c r="D76" s="45"/>
      <c r="E76" s="45"/>
      <c r="F76" s="45"/>
      <c r="G76" s="45"/>
    </row>
    <row r="77" spans="3:7" ht="13.5">
      <c r="C77" s="79" t="s">
        <v>34</v>
      </c>
      <c r="D77" s="79"/>
      <c r="E77" s="79"/>
      <c r="F77" s="79"/>
      <c r="G77" s="79"/>
    </row>
    <row r="78" spans="3:7" ht="13.5">
      <c r="C78" s="44"/>
      <c r="D78" s="45"/>
      <c r="E78" s="45"/>
      <c r="F78" s="45"/>
      <c r="G78" s="45"/>
    </row>
    <row r="79" spans="3:7" ht="13.5">
      <c r="C79" s="44"/>
      <c r="D79" s="45"/>
      <c r="E79" s="45"/>
      <c r="F79" s="45"/>
      <c r="G79" s="45"/>
    </row>
    <row r="80" spans="3:7" ht="13.5">
      <c r="C80" s="44"/>
      <c r="D80" s="45"/>
      <c r="E80" s="45"/>
      <c r="F80" s="45"/>
      <c r="G80" s="45"/>
    </row>
    <row r="81" spans="3:7" ht="13.5">
      <c r="C81" s="79" t="s">
        <v>35</v>
      </c>
      <c r="D81" s="79"/>
      <c r="E81" s="79"/>
      <c r="F81" s="79"/>
      <c r="G81" s="79"/>
    </row>
  </sheetData>
  <sheetProtection/>
  <mergeCells count="121">
    <mergeCell ref="B8:I8"/>
    <mergeCell ref="B63:I63"/>
    <mergeCell ref="B57:I57"/>
    <mergeCell ref="B45:I45"/>
    <mergeCell ref="B42:I42"/>
    <mergeCell ref="B33:I33"/>
    <mergeCell ref="B26:I26"/>
    <mergeCell ref="C9:D9"/>
    <mergeCell ref="C7:D7"/>
    <mergeCell ref="F7:G7"/>
    <mergeCell ref="B3:I3"/>
    <mergeCell ref="B4:I4"/>
    <mergeCell ref="B5:I5"/>
    <mergeCell ref="C6:D6"/>
    <mergeCell ref="F6:G6"/>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7:D27"/>
    <mergeCell ref="F27:G27"/>
    <mergeCell ref="C25:D25"/>
    <mergeCell ref="F25:G25"/>
    <mergeCell ref="C28:D28"/>
    <mergeCell ref="F28:G28"/>
    <mergeCell ref="C29:D29"/>
    <mergeCell ref="F29:G29"/>
    <mergeCell ref="C34:D34"/>
    <mergeCell ref="F34:G34"/>
    <mergeCell ref="C30:D30"/>
    <mergeCell ref="F30:G30"/>
    <mergeCell ref="C31:D31"/>
    <mergeCell ref="F31:G31"/>
    <mergeCell ref="C35:D35"/>
    <mergeCell ref="F35:G35"/>
    <mergeCell ref="C36:D36"/>
    <mergeCell ref="F36:G36"/>
    <mergeCell ref="C37:D37"/>
    <mergeCell ref="F37:G37"/>
    <mergeCell ref="C38:D38"/>
    <mergeCell ref="F38:G38"/>
    <mergeCell ref="C39:D39"/>
    <mergeCell ref="F39:G39"/>
    <mergeCell ref="C40:D40"/>
    <mergeCell ref="F40:G40"/>
    <mergeCell ref="C44:D44"/>
    <mergeCell ref="F44:G44"/>
    <mergeCell ref="C50:D50"/>
    <mergeCell ref="F50:G50"/>
    <mergeCell ref="C51:D51"/>
    <mergeCell ref="C46:D46"/>
    <mergeCell ref="F46:G46"/>
    <mergeCell ref="C47:D47"/>
    <mergeCell ref="F47:G47"/>
    <mergeCell ref="C48:D48"/>
    <mergeCell ref="F48:G48"/>
    <mergeCell ref="C49:D49"/>
    <mergeCell ref="F49:G49"/>
    <mergeCell ref="C77:G77"/>
    <mergeCell ref="C81:G81"/>
    <mergeCell ref="C62:D62"/>
    <mergeCell ref="F62:G62"/>
    <mergeCell ref="C58:D58"/>
    <mergeCell ref="B66:I66"/>
    <mergeCell ref="C54:D54"/>
    <mergeCell ref="C61:D61"/>
    <mergeCell ref="F61:G61"/>
    <mergeCell ref="B60:I60"/>
    <mergeCell ref="C67:D67"/>
    <mergeCell ref="F67:G67"/>
    <mergeCell ref="C68:D68"/>
    <mergeCell ref="F68:G68"/>
    <mergeCell ref="C69:D69"/>
    <mergeCell ref="F69:G69"/>
    <mergeCell ref="C70:D70"/>
    <mergeCell ref="F70:G70"/>
    <mergeCell ref="C71:D71"/>
    <mergeCell ref="F71:G71"/>
    <mergeCell ref="C73:G73"/>
    <mergeCell ref="C65:D65"/>
    <mergeCell ref="F65:G65"/>
    <mergeCell ref="C55:D55"/>
    <mergeCell ref="F55:G55"/>
    <mergeCell ref="C52:D52"/>
    <mergeCell ref="F52:G52"/>
    <mergeCell ref="C53:D53"/>
    <mergeCell ref="F53:G53"/>
    <mergeCell ref="F54:G54"/>
    <mergeCell ref="F51:G51"/>
    <mergeCell ref="B24:I24"/>
    <mergeCell ref="C23:D23"/>
    <mergeCell ref="C41:D41"/>
    <mergeCell ref="C64:D64"/>
    <mergeCell ref="F64:G64"/>
    <mergeCell ref="F58:G58"/>
    <mergeCell ref="C59:D59"/>
    <mergeCell ref="C43:D43"/>
    <mergeCell ref="F43:G43"/>
  </mergeCells>
  <printOptions/>
  <pageMargins left="0.2" right="0.22" top="0.2" bottom="0.19" header="0.19" footer="0.19"/>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C60:E72"/>
  <sheetViews>
    <sheetView zoomScalePageLayoutView="0" workbookViewId="0" topLeftCell="A58">
      <selection activeCell="D62" sqref="D62"/>
    </sheetView>
  </sheetViews>
  <sheetFormatPr defaultColWidth="9.140625" defaultRowHeight="12.75"/>
  <cols>
    <col min="2" max="4" width="10.57421875" style="0" bestFit="1" customWidth="1"/>
    <col min="5" max="5" width="11.57421875" style="0" bestFit="1" customWidth="1"/>
    <col min="8" max="8" width="11.57421875" style="0" bestFit="1" customWidth="1"/>
  </cols>
  <sheetData>
    <row r="60" spans="3:5" ht="12.75">
      <c r="C60" s="1">
        <v>251230</v>
      </c>
      <c r="D60" s="1">
        <v>13910</v>
      </c>
      <c r="E60" s="1">
        <f aca="true" t="shared" si="0" ref="E60:E71">C60+D60</f>
        <v>265140</v>
      </c>
    </row>
    <row r="61" spans="3:5" ht="12.75">
      <c r="C61" s="1">
        <v>736860</v>
      </c>
      <c r="D61" s="1"/>
      <c r="E61" s="1">
        <f t="shared" si="0"/>
        <v>736860</v>
      </c>
    </row>
    <row r="62" spans="3:5" ht="12.75">
      <c r="C62" s="1"/>
      <c r="D62" s="1">
        <v>108927.8</v>
      </c>
      <c r="E62" s="1">
        <f t="shared" si="0"/>
        <v>108927.8</v>
      </c>
    </row>
    <row r="63" spans="3:5" ht="12.75">
      <c r="C63" s="1"/>
      <c r="D63" s="1">
        <v>4990.89</v>
      </c>
      <c r="E63" s="1">
        <f t="shared" si="0"/>
        <v>4990.89</v>
      </c>
    </row>
    <row r="64" spans="3:5" ht="12.75">
      <c r="C64" s="1">
        <v>360350</v>
      </c>
      <c r="D64" s="1">
        <v>44369</v>
      </c>
      <c r="E64" s="1">
        <f t="shared" si="0"/>
        <v>404719</v>
      </c>
    </row>
    <row r="65" spans="3:5" ht="12.75">
      <c r="C65" s="1"/>
      <c r="D65" s="1">
        <v>826921.14</v>
      </c>
      <c r="E65" s="1">
        <f t="shared" si="0"/>
        <v>826921.14</v>
      </c>
    </row>
    <row r="66" spans="3:5" ht="12.75">
      <c r="C66" s="1">
        <v>4000300</v>
      </c>
      <c r="D66" s="1">
        <v>1110279.86</v>
      </c>
      <c r="E66" s="1">
        <f t="shared" si="0"/>
        <v>5110579.86</v>
      </c>
    </row>
    <row r="67" spans="3:5" ht="12.75">
      <c r="C67" s="1"/>
      <c r="D67" s="1">
        <v>573376.06</v>
      </c>
      <c r="E67" s="1">
        <f t="shared" si="0"/>
        <v>573376.06</v>
      </c>
    </row>
    <row r="68" spans="3:5" ht="12.75">
      <c r="C68" s="1">
        <v>275620</v>
      </c>
      <c r="D68" s="1">
        <v>575239.47</v>
      </c>
      <c r="E68" s="1">
        <f t="shared" si="0"/>
        <v>850859.47</v>
      </c>
    </row>
    <row r="69" spans="3:5" ht="12.75">
      <c r="C69" s="1"/>
      <c r="D69" s="1">
        <v>2601616.59</v>
      </c>
      <c r="E69" s="1">
        <f t="shared" si="0"/>
        <v>2601616.59</v>
      </c>
    </row>
    <row r="70" spans="3:5" ht="12.75">
      <c r="C70" s="1">
        <v>480863</v>
      </c>
      <c r="D70" s="1">
        <v>1916197.7</v>
      </c>
      <c r="E70" s="1">
        <f t="shared" si="0"/>
        <v>2397060.7</v>
      </c>
    </row>
    <row r="71" spans="3:5" ht="12.75">
      <c r="C71" s="1"/>
      <c r="D71" s="1">
        <v>20031.87</v>
      </c>
      <c r="E71" s="1">
        <f t="shared" si="0"/>
        <v>20031.87</v>
      </c>
    </row>
    <row r="72" spans="3:5" ht="12.75">
      <c r="C72" s="1">
        <f>SUM(C60:C71)</f>
        <v>6105223</v>
      </c>
      <c r="D72" s="1">
        <f>SUM(D60:D71)</f>
        <v>7795860.380000001</v>
      </c>
      <c r="E72" s="1">
        <f>C72+D72</f>
        <v>13901083.38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O30"/>
  <sheetViews>
    <sheetView zoomScalePageLayoutView="0" workbookViewId="0" topLeftCell="B1">
      <selection activeCell="M29" sqref="M29"/>
    </sheetView>
  </sheetViews>
  <sheetFormatPr defaultColWidth="9.140625" defaultRowHeight="12.75"/>
  <cols>
    <col min="3" max="3" width="11.57421875" style="0" bestFit="1" customWidth="1"/>
    <col min="4" max="4" width="10.57421875" style="0" bestFit="1" customWidth="1"/>
    <col min="5" max="9" width="9.57421875" style="0" bestFit="1" customWidth="1"/>
    <col min="10" max="11" width="10.57421875" style="0" bestFit="1" customWidth="1"/>
    <col min="12" max="13" width="9.57421875" style="0" bestFit="1" customWidth="1"/>
    <col min="14" max="14" width="11.57421875" style="1" bestFit="1" customWidth="1"/>
    <col min="15" max="15" width="9.421875" style="0" bestFit="1" customWidth="1"/>
  </cols>
  <sheetData>
    <row r="2" spans="4:13" ht="12.75">
      <c r="D2">
        <v>2240</v>
      </c>
      <c r="E2">
        <v>2282</v>
      </c>
      <c r="F2">
        <v>3210</v>
      </c>
      <c r="G2">
        <v>3110</v>
      </c>
      <c r="H2">
        <v>3122</v>
      </c>
      <c r="I2">
        <v>3131</v>
      </c>
      <c r="J2">
        <v>3132</v>
      </c>
      <c r="K2">
        <v>2610</v>
      </c>
      <c r="L2">
        <v>3141</v>
      </c>
      <c r="M2">
        <v>3142</v>
      </c>
    </row>
    <row r="3" spans="2:15" ht="12.75">
      <c r="B3">
        <v>100101</v>
      </c>
      <c r="C3" s="1">
        <v>258000</v>
      </c>
      <c r="D3" s="5">
        <v>258000</v>
      </c>
      <c r="E3" s="1"/>
      <c r="F3" s="1"/>
      <c r="G3" s="1"/>
      <c r="H3" s="1"/>
      <c r="I3" s="1"/>
      <c r="J3" s="1"/>
      <c r="K3" s="1"/>
      <c r="L3" s="1"/>
      <c r="M3" s="1"/>
      <c r="N3" s="1">
        <f aca="true" t="shared" si="0" ref="N3:N21">SUM(D3:M3)</f>
        <v>258000</v>
      </c>
      <c r="O3" s="1">
        <f>C3-N3</f>
        <v>0</v>
      </c>
    </row>
    <row r="4" spans="2:15" ht="12.75">
      <c r="B4">
        <v>100102</v>
      </c>
      <c r="C4" s="1">
        <v>315353.87</v>
      </c>
      <c r="D4" s="1"/>
      <c r="E4" s="1"/>
      <c r="F4" s="1">
        <v>147780</v>
      </c>
      <c r="G4" s="1"/>
      <c r="H4" s="1"/>
      <c r="I4" s="5">
        <f>155000+12573.87</f>
        <v>167573.87</v>
      </c>
      <c r="J4" s="1"/>
      <c r="K4" s="1"/>
      <c r="L4" s="1"/>
      <c r="M4" s="1"/>
      <c r="N4" s="1">
        <f t="shared" si="0"/>
        <v>315353.87</v>
      </c>
      <c r="O4" s="1">
        <f aca="true" t="shared" si="1" ref="O4:O25">C4-N4</f>
        <v>0</v>
      </c>
    </row>
    <row r="5" spans="2:15" ht="12.75">
      <c r="B5">
        <v>100102</v>
      </c>
      <c r="C5" s="1">
        <v>415611.72</v>
      </c>
      <c r="D5" s="1"/>
      <c r="E5" s="1"/>
      <c r="F5" s="1"/>
      <c r="G5" s="1"/>
      <c r="H5" s="1"/>
      <c r="I5" s="5">
        <v>415611.72</v>
      </c>
      <c r="J5" s="1"/>
      <c r="K5" s="1"/>
      <c r="L5" s="1"/>
      <c r="M5" s="1"/>
      <c r="N5" s="1">
        <f t="shared" si="0"/>
        <v>415611.72</v>
      </c>
      <c r="O5" s="1">
        <f t="shared" si="1"/>
        <v>0</v>
      </c>
    </row>
    <row r="6" spans="2:15" ht="12.75">
      <c r="B6">
        <v>100103</v>
      </c>
      <c r="C6" s="1">
        <v>1000000</v>
      </c>
      <c r="D6" s="1"/>
      <c r="E6" s="1"/>
      <c r="F6" s="1"/>
      <c r="G6" s="1"/>
      <c r="H6" s="1"/>
      <c r="I6" s="1"/>
      <c r="J6" s="1"/>
      <c r="K6" s="1">
        <v>1000000</v>
      </c>
      <c r="L6" s="1"/>
      <c r="M6" s="1"/>
      <c r="N6" s="1">
        <f t="shared" si="0"/>
        <v>1000000</v>
      </c>
      <c r="O6" s="1">
        <f t="shared" si="1"/>
        <v>0</v>
      </c>
    </row>
    <row r="7" spans="2:15" ht="12.75">
      <c r="B7">
        <v>100201</v>
      </c>
      <c r="C7" s="1">
        <v>193000</v>
      </c>
      <c r="D7" s="1"/>
      <c r="E7" s="1"/>
      <c r="F7" s="1"/>
      <c r="G7" s="1"/>
      <c r="H7" s="1"/>
      <c r="I7" s="1"/>
      <c r="J7" s="5">
        <v>193000</v>
      </c>
      <c r="K7" s="1"/>
      <c r="L7" s="1"/>
      <c r="M7" s="1"/>
      <c r="N7" s="1">
        <f t="shared" si="0"/>
        <v>193000</v>
      </c>
      <c r="O7" s="1">
        <f>C7-N7</f>
        <v>0</v>
      </c>
    </row>
    <row r="8" spans="2:15" ht="12.75">
      <c r="B8">
        <v>100201</v>
      </c>
      <c r="C8" s="1">
        <v>424196.06</v>
      </c>
      <c r="D8" s="1"/>
      <c r="E8" s="1"/>
      <c r="F8" s="1"/>
      <c r="G8" s="1"/>
      <c r="H8" s="1"/>
      <c r="I8" s="1"/>
      <c r="J8" s="5">
        <v>424196.06</v>
      </c>
      <c r="K8" s="1"/>
      <c r="L8" s="1"/>
      <c r="M8" s="1"/>
      <c r="N8" s="1">
        <f t="shared" si="0"/>
        <v>424196.06</v>
      </c>
      <c r="O8" s="1">
        <f t="shared" si="1"/>
        <v>0</v>
      </c>
    </row>
    <row r="9" spans="2:15" ht="12.75">
      <c r="B9">
        <v>100201</v>
      </c>
      <c r="C9" s="1">
        <v>200000</v>
      </c>
      <c r="D9" s="1"/>
      <c r="E9" s="1"/>
      <c r="F9" s="1"/>
      <c r="G9" s="1"/>
      <c r="H9" s="1"/>
      <c r="I9" s="1"/>
      <c r="J9" s="1"/>
      <c r="K9" s="1">
        <v>200000</v>
      </c>
      <c r="L9" s="1"/>
      <c r="M9" s="1"/>
      <c r="N9" s="1">
        <f t="shared" si="0"/>
        <v>200000</v>
      </c>
      <c r="O9" s="1">
        <f t="shared" si="1"/>
        <v>0</v>
      </c>
    </row>
    <row r="10" spans="2:15" ht="12.75">
      <c r="B10">
        <v>100202</v>
      </c>
      <c r="C10" s="1">
        <v>800000</v>
      </c>
      <c r="D10" s="1"/>
      <c r="E10" s="1"/>
      <c r="F10" s="1"/>
      <c r="G10" s="1"/>
      <c r="H10" s="1"/>
      <c r="I10" s="1"/>
      <c r="J10" s="5">
        <v>800000</v>
      </c>
      <c r="K10" s="1"/>
      <c r="L10" s="1"/>
      <c r="M10" s="1"/>
      <c r="N10" s="1">
        <f t="shared" si="0"/>
        <v>800000</v>
      </c>
      <c r="O10" s="1"/>
    </row>
    <row r="11" spans="2:15" ht="12.75">
      <c r="B11">
        <v>100202</v>
      </c>
      <c r="C11" s="1">
        <v>98000</v>
      </c>
      <c r="D11" s="1"/>
      <c r="E11" s="1"/>
      <c r="F11" s="1"/>
      <c r="G11" s="1"/>
      <c r="H11" s="1"/>
      <c r="I11" s="1"/>
      <c r="J11" s="1"/>
      <c r="K11" s="1">
        <v>98000</v>
      </c>
      <c r="L11" s="1"/>
      <c r="M11" s="1"/>
      <c r="N11" s="1">
        <f t="shared" si="0"/>
        <v>98000</v>
      </c>
      <c r="O11" s="1">
        <f t="shared" si="1"/>
        <v>0</v>
      </c>
    </row>
    <row r="12" spans="2:15" ht="12.75">
      <c r="B12">
        <v>100203</v>
      </c>
      <c r="C12" s="1">
        <v>5950600</v>
      </c>
      <c r="D12" s="5">
        <v>533019</v>
      </c>
      <c r="E12" s="1"/>
      <c r="F12" s="1"/>
      <c r="G12" s="1"/>
      <c r="H12" s="1"/>
      <c r="I12" s="1"/>
      <c r="J12" s="1"/>
      <c r="K12" s="3">
        <f>5202049+215532</f>
        <v>5417581</v>
      </c>
      <c r="L12" s="1"/>
      <c r="M12" s="1"/>
      <c r="N12" s="1">
        <f t="shared" si="0"/>
        <v>5950600</v>
      </c>
      <c r="O12" s="1">
        <f t="shared" si="1"/>
        <v>0</v>
      </c>
    </row>
    <row r="13" spans="2:15" ht="12.75">
      <c r="B13">
        <v>100203</v>
      </c>
      <c r="C13" s="1">
        <v>179400</v>
      </c>
      <c r="D13" s="1"/>
      <c r="E13" s="1"/>
      <c r="F13" s="1">
        <v>29400</v>
      </c>
      <c r="G13" s="1"/>
      <c r="H13" s="1"/>
      <c r="I13" s="1"/>
      <c r="J13" s="6">
        <f>130000+20000</f>
        <v>150000</v>
      </c>
      <c r="K13" s="1"/>
      <c r="L13" s="1"/>
      <c r="M13" s="1"/>
      <c r="N13" s="1">
        <f t="shared" si="0"/>
        <v>179400</v>
      </c>
      <c r="O13" s="1">
        <f t="shared" si="1"/>
        <v>0</v>
      </c>
    </row>
    <row r="14" spans="2:15" ht="12.75">
      <c r="B14">
        <v>100203</v>
      </c>
      <c r="C14" s="1">
        <v>10000</v>
      </c>
      <c r="D14" s="1"/>
      <c r="E14" s="1"/>
      <c r="F14" s="1"/>
      <c r="G14" s="1"/>
      <c r="H14" s="1"/>
      <c r="I14" s="1"/>
      <c r="J14" s="1"/>
      <c r="K14" s="1">
        <v>10000</v>
      </c>
      <c r="L14" s="1"/>
      <c r="M14" s="1"/>
      <c r="N14" s="1">
        <f t="shared" si="0"/>
        <v>10000</v>
      </c>
      <c r="O14" s="1">
        <f t="shared" si="1"/>
        <v>0</v>
      </c>
    </row>
    <row r="15" spans="2:15" ht="12.75">
      <c r="B15">
        <v>100208</v>
      </c>
      <c r="C15" s="1">
        <v>50562.54</v>
      </c>
      <c r="D15" s="1"/>
      <c r="E15" s="1"/>
      <c r="F15" s="1">
        <v>50562.54</v>
      </c>
      <c r="G15" s="1"/>
      <c r="H15" s="1"/>
      <c r="I15" s="1"/>
      <c r="J15" s="1"/>
      <c r="K15" s="1"/>
      <c r="L15" s="1"/>
      <c r="M15" s="1"/>
      <c r="N15" s="1">
        <f t="shared" si="0"/>
        <v>50562.54</v>
      </c>
      <c r="O15" s="1">
        <f t="shared" si="1"/>
        <v>0</v>
      </c>
    </row>
    <row r="16" spans="2:15" ht="12.75">
      <c r="B16">
        <v>150101</v>
      </c>
      <c r="C16" s="1">
        <v>1500005.86</v>
      </c>
      <c r="D16" s="1"/>
      <c r="E16" s="1"/>
      <c r="F16" s="1"/>
      <c r="G16" s="1"/>
      <c r="H16" s="5">
        <v>108500</v>
      </c>
      <c r="I16" s="1"/>
      <c r="J16" s="5">
        <v>773532.71</v>
      </c>
      <c r="K16" s="5"/>
      <c r="L16" s="5">
        <v>499005.95</v>
      </c>
      <c r="M16" s="5">
        <v>118967.2</v>
      </c>
      <c r="N16" s="1">
        <f t="shared" si="0"/>
        <v>1500005.8599999999</v>
      </c>
      <c r="O16" s="1">
        <f t="shared" si="1"/>
        <v>0</v>
      </c>
    </row>
    <row r="17" spans="2:15" ht="12.75">
      <c r="B17">
        <v>150110</v>
      </c>
      <c r="C17" s="1">
        <v>130000</v>
      </c>
      <c r="D17" s="1"/>
      <c r="E17" s="1"/>
      <c r="F17" s="1"/>
      <c r="G17" s="1"/>
      <c r="H17" s="5">
        <v>130000</v>
      </c>
      <c r="I17" s="1"/>
      <c r="J17" s="1"/>
      <c r="K17" s="1"/>
      <c r="L17" s="1"/>
      <c r="M17" s="1"/>
      <c r="N17" s="1">
        <f t="shared" si="0"/>
        <v>130000</v>
      </c>
      <c r="O17" s="1">
        <f t="shared" si="1"/>
        <v>0</v>
      </c>
    </row>
    <row r="18" spans="2:15" ht="12.75">
      <c r="B18" s="4">
        <v>170703</v>
      </c>
      <c r="C18" s="5">
        <v>1586631</v>
      </c>
      <c r="D18" s="5">
        <f>397800+58032.25</f>
        <v>455832.25</v>
      </c>
      <c r="E18" s="5"/>
      <c r="F18" s="5"/>
      <c r="G18" s="5"/>
      <c r="H18" s="5"/>
      <c r="I18" s="5"/>
      <c r="J18" s="5">
        <v>976836.2</v>
      </c>
      <c r="K18" s="5"/>
      <c r="L18" s="5"/>
      <c r="M18" s="5">
        <v>153962.55</v>
      </c>
      <c r="N18" s="5">
        <f t="shared" si="0"/>
        <v>1586631</v>
      </c>
      <c r="O18" s="1">
        <f t="shared" si="1"/>
        <v>0</v>
      </c>
    </row>
    <row r="19" spans="2:15" ht="12.75">
      <c r="B19">
        <v>170703</v>
      </c>
      <c r="C19" s="1">
        <v>546000</v>
      </c>
      <c r="D19" s="1"/>
      <c r="E19" s="1">
        <v>174700</v>
      </c>
      <c r="F19" s="1">
        <v>371300</v>
      </c>
      <c r="G19" s="1"/>
      <c r="H19" s="1"/>
      <c r="I19" s="1"/>
      <c r="J19" s="1"/>
      <c r="K19" s="1"/>
      <c r="L19" s="1"/>
      <c r="M19" s="1"/>
      <c r="N19" s="1">
        <f t="shared" si="0"/>
        <v>546000</v>
      </c>
      <c r="O19" s="1">
        <f t="shared" si="1"/>
        <v>0</v>
      </c>
    </row>
    <row r="20" spans="2:15" ht="12.75">
      <c r="B20">
        <v>170703</v>
      </c>
      <c r="C20" s="1">
        <v>63000</v>
      </c>
      <c r="D20" s="1"/>
      <c r="E20" s="1">
        <v>63000</v>
      </c>
      <c r="F20" s="1"/>
      <c r="G20" s="1"/>
      <c r="H20" s="1"/>
      <c r="I20" s="1"/>
      <c r="J20" s="1"/>
      <c r="K20" s="1"/>
      <c r="L20" s="1"/>
      <c r="M20" s="1"/>
      <c r="N20" s="1">
        <f t="shared" si="0"/>
        <v>63000</v>
      </c>
      <c r="O20" s="1">
        <f t="shared" si="1"/>
        <v>0</v>
      </c>
    </row>
    <row r="21" spans="2:15" ht="12.75">
      <c r="B21">
        <v>180109</v>
      </c>
      <c r="C21" s="1">
        <v>150000</v>
      </c>
      <c r="D21" s="5">
        <v>150000</v>
      </c>
      <c r="E21" s="1"/>
      <c r="F21" s="1"/>
      <c r="G21" s="1"/>
      <c r="H21" s="1"/>
      <c r="I21" s="1"/>
      <c r="J21" s="1"/>
      <c r="K21" s="1"/>
      <c r="L21" s="1"/>
      <c r="M21" s="1"/>
      <c r="N21" s="1">
        <f t="shared" si="0"/>
        <v>150000</v>
      </c>
      <c r="O21" s="1">
        <f t="shared" si="1"/>
        <v>0</v>
      </c>
    </row>
    <row r="22" spans="2:15" ht="12.75">
      <c r="B22">
        <v>180109</v>
      </c>
      <c r="C22" s="1">
        <v>568139.47</v>
      </c>
      <c r="D22" s="1"/>
      <c r="E22" s="1"/>
      <c r="F22" s="1">
        <v>118000</v>
      </c>
      <c r="G22" s="5">
        <v>129470</v>
      </c>
      <c r="H22" s="1"/>
      <c r="I22" s="1"/>
      <c r="J22" s="5">
        <v>320669.47</v>
      </c>
      <c r="K22" s="1"/>
      <c r="L22" s="1"/>
      <c r="M22" s="1"/>
      <c r="N22" s="1">
        <f aca="true" t="shared" si="2" ref="N22:N29">SUM(D22:M22)</f>
        <v>568139.47</v>
      </c>
      <c r="O22" s="1">
        <f t="shared" si="1"/>
        <v>0</v>
      </c>
    </row>
    <row r="23" spans="2:15" ht="12.75">
      <c r="B23">
        <v>240601</v>
      </c>
      <c r="C23" s="1">
        <v>220031.87</v>
      </c>
      <c r="D23" s="5">
        <v>20031.87</v>
      </c>
      <c r="E23" s="1"/>
      <c r="F23" s="1">
        <v>28400</v>
      </c>
      <c r="G23" s="1"/>
      <c r="H23" s="1"/>
      <c r="I23" s="1"/>
      <c r="J23" s="1"/>
      <c r="K23" s="1">
        <v>171600</v>
      </c>
      <c r="L23" s="1"/>
      <c r="M23" s="1"/>
      <c r="N23" s="1">
        <f t="shared" si="2"/>
        <v>220031.87</v>
      </c>
      <c r="O23" s="1">
        <f t="shared" si="1"/>
        <v>0</v>
      </c>
    </row>
    <row r="24" spans="2:15" ht="12.75">
      <c r="B24">
        <v>240900</v>
      </c>
      <c r="C24" s="1">
        <v>130057.01</v>
      </c>
      <c r="D24" s="1"/>
      <c r="E24" s="1"/>
      <c r="F24" s="1">
        <v>130057.01</v>
      </c>
      <c r="G24" s="1"/>
      <c r="H24" s="1"/>
      <c r="I24" s="1"/>
      <c r="J24" s="1"/>
      <c r="K24" s="1"/>
      <c r="L24" s="1"/>
      <c r="M24" s="1"/>
      <c r="N24" s="1">
        <f t="shared" si="2"/>
        <v>130057.01</v>
      </c>
      <c r="O24" s="1">
        <f t="shared" si="1"/>
        <v>0</v>
      </c>
    </row>
    <row r="25" spans="3:15" ht="12.75">
      <c r="C25" s="1"/>
      <c r="D25" s="1"/>
      <c r="E25" s="1"/>
      <c r="F25" s="1"/>
      <c r="G25" s="1"/>
      <c r="H25" s="1"/>
      <c r="I25" s="1"/>
      <c r="J25" s="1"/>
      <c r="K25" s="1"/>
      <c r="L25" s="1"/>
      <c r="M25" s="1"/>
      <c r="N25" s="1">
        <f t="shared" si="2"/>
        <v>0</v>
      </c>
      <c r="O25" s="1">
        <f t="shared" si="1"/>
        <v>0</v>
      </c>
    </row>
    <row r="26" spans="3:15" ht="12.75">
      <c r="C26" s="1">
        <f>SUM(C3:C25)</f>
        <v>14788589.399999999</v>
      </c>
      <c r="D26" s="1">
        <f aca="true" t="shared" si="3" ref="D26:O26">SUM(D3:D25)</f>
        <v>1416883.12</v>
      </c>
      <c r="E26" s="1">
        <f t="shared" si="3"/>
        <v>237700</v>
      </c>
      <c r="F26" s="1">
        <f t="shared" si="3"/>
        <v>875499.55</v>
      </c>
      <c r="G26" s="1">
        <f t="shared" si="3"/>
        <v>129470</v>
      </c>
      <c r="H26" s="1">
        <f t="shared" si="3"/>
        <v>238500</v>
      </c>
      <c r="I26" s="1">
        <f t="shared" si="3"/>
        <v>583185.59</v>
      </c>
      <c r="J26" s="1">
        <f t="shared" si="3"/>
        <v>3638234.4399999995</v>
      </c>
      <c r="K26" s="1">
        <f t="shared" si="3"/>
        <v>6897181</v>
      </c>
      <c r="L26" s="1">
        <f t="shared" si="3"/>
        <v>499005.95</v>
      </c>
      <c r="M26" s="1">
        <f t="shared" si="3"/>
        <v>272929.75</v>
      </c>
      <c r="N26" s="1">
        <f t="shared" si="3"/>
        <v>14788589.399999999</v>
      </c>
      <c r="O26" s="1">
        <f t="shared" si="3"/>
        <v>0</v>
      </c>
    </row>
    <row r="27" spans="3:15" ht="12.75">
      <c r="C27" s="1"/>
      <c r="D27" s="1"/>
      <c r="E27" s="1"/>
      <c r="F27" s="1"/>
      <c r="G27" s="1"/>
      <c r="H27" s="1"/>
      <c r="I27" s="1"/>
      <c r="J27" s="1"/>
      <c r="K27" s="1"/>
      <c r="L27" s="1"/>
      <c r="M27" s="1"/>
      <c r="O27" s="1"/>
    </row>
    <row r="28" spans="2:15" ht="12.75">
      <c r="B28" s="2" t="s">
        <v>0</v>
      </c>
      <c r="C28" s="1"/>
      <c r="D28" s="1"/>
      <c r="E28" s="1">
        <f>E26</f>
        <v>237700</v>
      </c>
      <c r="F28" s="1">
        <f>F26</f>
        <v>875499.55</v>
      </c>
      <c r="G28" s="1"/>
      <c r="H28" s="1"/>
      <c r="I28" s="1"/>
      <c r="J28" s="1"/>
      <c r="K28" s="1">
        <f>K26</f>
        <v>6897181</v>
      </c>
      <c r="L28" s="1"/>
      <c r="M28" s="1"/>
      <c r="N28" s="1">
        <f t="shared" si="2"/>
        <v>8010380.55</v>
      </c>
      <c r="O28" s="1"/>
    </row>
    <row r="29" spans="2:15" ht="12.75">
      <c r="B29" s="2" t="s">
        <v>1</v>
      </c>
      <c r="C29" s="1"/>
      <c r="D29" s="1">
        <f>D26</f>
        <v>1416883.12</v>
      </c>
      <c r="E29" s="1"/>
      <c r="F29" s="1"/>
      <c r="G29" s="1">
        <f>G26</f>
        <v>129470</v>
      </c>
      <c r="H29" s="1">
        <f>H26</f>
        <v>238500</v>
      </c>
      <c r="I29" s="1">
        <f>I26</f>
        <v>583185.59</v>
      </c>
      <c r="J29" s="1">
        <f>J26</f>
        <v>3638234.4399999995</v>
      </c>
      <c r="K29" s="1"/>
      <c r="L29" s="1">
        <f>L26</f>
        <v>499005.95</v>
      </c>
      <c r="M29" s="1">
        <f>M26</f>
        <v>272929.75</v>
      </c>
      <c r="N29" s="1">
        <f t="shared" si="2"/>
        <v>6778208.85</v>
      </c>
      <c r="O29" s="1"/>
    </row>
    <row r="30" spans="3:15" ht="12.75">
      <c r="C30" s="1"/>
      <c r="D30" s="1">
        <f>D28+D29</f>
        <v>1416883.12</v>
      </c>
      <c r="E30" s="1">
        <f aca="true" t="shared" si="4" ref="E30:N30">E28+E29</f>
        <v>237700</v>
      </c>
      <c r="F30" s="1">
        <f t="shared" si="4"/>
        <v>875499.55</v>
      </c>
      <c r="G30" s="1">
        <f t="shared" si="4"/>
        <v>129470</v>
      </c>
      <c r="H30" s="1">
        <f t="shared" si="4"/>
        <v>238500</v>
      </c>
      <c r="I30" s="1">
        <f t="shared" si="4"/>
        <v>583185.59</v>
      </c>
      <c r="J30" s="1">
        <f t="shared" si="4"/>
        <v>3638234.4399999995</v>
      </c>
      <c r="K30" s="1">
        <f t="shared" si="4"/>
        <v>6897181</v>
      </c>
      <c r="L30" s="1">
        <f t="shared" si="4"/>
        <v>499005.95</v>
      </c>
      <c r="M30" s="1">
        <f t="shared" si="4"/>
        <v>272929.75</v>
      </c>
      <c r="N30" s="1">
        <f t="shared" si="4"/>
        <v>14788589.399999999</v>
      </c>
      <c r="O30" s="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2014-02-19T06:47:59Z</cp:lastPrinted>
  <dcterms:created xsi:type="dcterms:W3CDTF">1996-10-08T23:32:33Z</dcterms:created>
  <dcterms:modified xsi:type="dcterms:W3CDTF">2014-02-19T06:53:09Z</dcterms:modified>
  <cp:category/>
  <cp:version/>
  <cp:contentType/>
  <cp:contentStatus/>
</cp:coreProperties>
</file>